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SHL\2023\5. Programa Anual de Supervisión\3. PSES 09-2023-Osinergmin-DSHL\Segunda Convocatoria\6. Evaluación\"/>
    </mc:Choice>
  </mc:AlternateContent>
  <bookViews>
    <workbookView xWindow="-120" yWindow="-120" windowWidth="20730" windowHeight="11160" activeTab="4"/>
  </bookViews>
  <sheets>
    <sheet name="Hoja1" sheetId="23" r:id="rId1"/>
    <sheet name="KASAY" sheetId="22" r:id="rId2"/>
    <sheet name="TICLLA" sheetId="21" r:id="rId3"/>
    <sheet name="RENTERIA" sheetId="20" r:id="rId4"/>
    <sheet name="GOMEZ" sheetId="19" r:id="rId5"/>
    <sheet name="MONZÓN" sheetId="18" r:id="rId6"/>
    <sheet name="FURUGEN" sheetId="7" r:id="rId7"/>
    <sheet name="MORALES" sheetId="8" r:id="rId8"/>
    <sheet name="BUSTAMANTE" sheetId="12" r:id="rId9"/>
    <sheet name="VALIENTE" sheetId="11" r:id="rId10"/>
    <sheet name="WONG" sheetId="13" r:id="rId11"/>
    <sheet name="MONTERO" sheetId="24" r:id="rId12"/>
    <sheet name="LLAURY" sheetId="25" r:id="rId13"/>
    <sheet name="BENITES" sheetId="26" r:id="rId14"/>
    <sheet name="TITO" sheetId="27" r:id="rId15"/>
    <sheet name="DE FREITAS" sheetId="2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9" l="1"/>
  <c r="L14" i="21"/>
  <c r="L12" i="21"/>
  <c r="L17" i="21" l="1"/>
  <c r="M14" i="19" l="1"/>
  <c r="N11" i="28"/>
  <c r="M11" i="28"/>
  <c r="M10" i="28"/>
  <c r="N10" i="28" s="1"/>
  <c r="M9" i="28"/>
  <c r="N9" i="28" s="1"/>
  <c r="M8" i="28"/>
  <c r="N8" i="28" s="1"/>
  <c r="N12" i="28" s="1"/>
  <c r="M11" i="27"/>
  <c r="N11" i="27" s="1"/>
  <c r="M10" i="27"/>
  <c r="N10" i="27" s="1"/>
  <c r="M9" i="27"/>
  <c r="N9" i="27" s="1"/>
  <c r="M8" i="27"/>
  <c r="N8" i="27" s="1"/>
  <c r="M11" i="26"/>
  <c r="N11" i="26" s="1"/>
  <c r="M10" i="26"/>
  <c r="N10" i="26" s="1"/>
  <c r="M9" i="26"/>
  <c r="N9" i="26" s="1"/>
  <c r="M8" i="26"/>
  <c r="N8" i="26" s="1"/>
  <c r="M12" i="25"/>
  <c r="N12" i="25" s="1"/>
  <c r="M11" i="25"/>
  <c r="N11" i="25" s="1"/>
  <c r="M10" i="25"/>
  <c r="N10" i="25" s="1"/>
  <c r="M9" i="25"/>
  <c r="N9" i="25" s="1"/>
  <c r="M8" i="25"/>
  <c r="M13" i="25" s="1"/>
  <c r="M13" i="24"/>
  <c r="N13" i="24" s="1"/>
  <c r="M12" i="24"/>
  <c r="N12" i="24" s="1"/>
  <c r="M11" i="24"/>
  <c r="N11" i="24" s="1"/>
  <c r="N10" i="24"/>
  <c r="M10" i="24"/>
  <c r="M9" i="24"/>
  <c r="N9" i="24" s="1"/>
  <c r="M8" i="24"/>
  <c r="M14" i="24" s="1"/>
  <c r="M16" i="13"/>
  <c r="L16" i="13"/>
  <c r="L15" i="13"/>
  <c r="M15" i="13" s="1"/>
  <c r="L14" i="13"/>
  <c r="M14" i="13" s="1"/>
  <c r="L13" i="13"/>
  <c r="M13" i="13" s="1"/>
  <c r="M12" i="13"/>
  <c r="L12" i="13"/>
  <c r="L11" i="13"/>
  <c r="M11" i="13" s="1"/>
  <c r="L10" i="13"/>
  <c r="M10" i="13" s="1"/>
  <c r="L9" i="13"/>
  <c r="M9" i="13" s="1"/>
  <c r="M8" i="13"/>
  <c r="L8" i="13"/>
  <c r="M10" i="11"/>
  <c r="L10" i="11"/>
  <c r="M9" i="11"/>
  <c r="L9" i="11"/>
  <c r="L8" i="11"/>
  <c r="L11" i="11" s="1"/>
  <c r="M12" i="28" l="1"/>
  <c r="N12" i="27"/>
  <c r="M12" i="27"/>
  <c r="N12" i="26"/>
  <c r="M12" i="26"/>
  <c r="N8" i="25"/>
  <c r="N13" i="25" s="1"/>
  <c r="N8" i="24"/>
  <c r="N14" i="24" s="1"/>
  <c r="M17" i="13"/>
  <c r="L17" i="13"/>
  <c r="M8" i="11"/>
  <c r="M11" i="11" s="1"/>
  <c r="L14" i="12" l="1"/>
  <c r="M14" i="12" s="1"/>
  <c r="L13" i="12"/>
  <c r="M13" i="12" s="1"/>
  <c r="L12" i="12"/>
  <c r="M12" i="12" s="1"/>
  <c r="L11" i="12"/>
  <c r="M11" i="12" s="1"/>
  <c r="L10" i="12"/>
  <c r="M10" i="12" s="1"/>
  <c r="L9" i="12"/>
  <c r="M9" i="12" s="1"/>
  <c r="L8" i="12"/>
  <c r="L10" i="8"/>
  <c r="M10" i="8" s="1"/>
  <c r="L9" i="8"/>
  <c r="M9" i="8" s="1"/>
  <c r="L8" i="8"/>
  <c r="M8" i="8" s="1"/>
  <c r="L15" i="12" l="1"/>
  <c r="M8" i="12"/>
  <c r="M15" i="12" s="1"/>
  <c r="M11" i="8"/>
  <c r="L11" i="8"/>
  <c r="L12" i="7" l="1"/>
  <c r="L11" i="7"/>
  <c r="M11" i="7" s="1"/>
  <c r="L10" i="7"/>
  <c r="M10" i="7" s="1"/>
  <c r="L9" i="7"/>
  <c r="M9" i="7" s="1"/>
  <c r="L8" i="7"/>
  <c r="L13" i="7" l="1"/>
  <c r="M13" i="7" s="1"/>
  <c r="L14" i="7"/>
  <c r="M8" i="7"/>
  <c r="M14" i="7" s="1"/>
  <c r="L22" i="19" l="1"/>
  <c r="M22" i="19" s="1"/>
  <c r="L21" i="19"/>
  <c r="M21" i="19" s="1"/>
  <c r="L20" i="19"/>
  <c r="L19" i="19"/>
  <c r="L18" i="19"/>
  <c r="L17" i="19"/>
  <c r="L16" i="19"/>
  <c r="L15" i="19"/>
  <c r="L14" i="19"/>
  <c r="L13" i="19"/>
  <c r="M13" i="19" s="1"/>
  <c r="L12" i="19"/>
  <c r="L11" i="19"/>
  <c r="M11" i="19" s="1"/>
  <c r="L10" i="19"/>
  <c r="M10" i="19" s="1"/>
  <c r="L9" i="19"/>
  <c r="M8" i="19"/>
  <c r="L8" i="19"/>
  <c r="L23" i="19" l="1"/>
  <c r="M23" i="19"/>
  <c r="M9" i="20" l="1"/>
  <c r="L9" i="20"/>
  <c r="L8" i="20"/>
  <c r="L10" i="20" s="1"/>
  <c r="M8" i="20" l="1"/>
  <c r="M10" i="20" s="1"/>
  <c r="M8" i="21" l="1"/>
  <c r="M9" i="21"/>
  <c r="M10" i="21"/>
  <c r="L8" i="21"/>
  <c r="L9" i="21"/>
  <c r="L10" i="21"/>
  <c r="M8" i="22" l="1"/>
  <c r="N8" i="22" s="1"/>
  <c r="M9" i="22"/>
  <c r="M10" i="22"/>
  <c r="M11" i="22"/>
  <c r="M12" i="22"/>
  <c r="M13" i="22"/>
  <c r="M14" i="22"/>
  <c r="M15" i="22"/>
  <c r="M16" i="22"/>
  <c r="L11" i="21"/>
  <c r="M11" i="21" s="1"/>
  <c r="M12" i="21"/>
  <c r="L13" i="21"/>
  <c r="M13" i="21" s="1"/>
  <c r="M14" i="21"/>
  <c r="L15" i="21"/>
  <c r="M15" i="21" s="1"/>
  <c r="L16" i="21"/>
  <c r="M16" i="21" s="1"/>
  <c r="L8" i="18"/>
  <c r="L9" i="18"/>
  <c r="M9" i="18" s="1"/>
  <c r="M17" i="21" l="1"/>
  <c r="L10" i="18"/>
  <c r="M8" i="18"/>
  <c r="M10" i="18" s="1"/>
  <c r="M17" i="22"/>
  <c r="N17" i="22"/>
</calcChain>
</file>

<file path=xl/sharedStrings.xml><?xml version="1.0" encoding="utf-8"?>
<sst xmlns="http://schemas.openxmlformats.org/spreadsheetml/2006/main" count="553" uniqueCount="180">
  <si>
    <t>DESDE
DD/MM/YYYY</t>
  </si>
  <si>
    <t>HASTA
DD/MM/YYYY</t>
  </si>
  <si>
    <t>AÑOS EXPERIENCIA ESPECIALIDAD</t>
  </si>
  <si>
    <t>AÑOS EXPERIENCIA ACTIVIDAD</t>
  </si>
  <si>
    <t>N°</t>
  </si>
  <si>
    <t>PROFESIÓN</t>
  </si>
  <si>
    <t>EMPRESA</t>
  </si>
  <si>
    <t>ESTUDIOS</t>
  </si>
  <si>
    <t>CERTIFICACIONES</t>
  </si>
  <si>
    <t>FORMACION</t>
  </si>
  <si>
    <t>EXPERIENCIA</t>
  </si>
  <si>
    <t>TOTAL</t>
  </si>
  <si>
    <t>Formación y Experiencia del Personal Propuesto</t>
  </si>
  <si>
    <t>Mínimo</t>
  </si>
  <si>
    <t>FOLIO (*)</t>
  </si>
  <si>
    <t>FECHA DE EXPEDICIÓN DEL TITULO PROFESIONAL</t>
  </si>
  <si>
    <t>COLEGIATURA N°</t>
  </si>
  <si>
    <t>HABILIDAD PROFESIONAL VIGENTE</t>
  </si>
  <si>
    <t>FECHA EXPEDICION DEL GRADO DE BACHILLER</t>
  </si>
  <si>
    <t>Ingeniero de Petróleo</t>
  </si>
  <si>
    <t>CUADRO DE EVALUACION DEL PERSONAL PROPUESTO</t>
  </si>
  <si>
    <t>Fiscalizador de Estudios de Riesgo, Gestión de Seguridad de Procesos y equipos contra incendio: Profesional 1, 
Ingeniero, Perfil EE-5</t>
  </si>
  <si>
    <t>Fiscalizador de Perforación y Servicio de Pozos: Profesional 1, 
Ingeniero, Perfil EE-6</t>
  </si>
  <si>
    <t>Fiscalizador de Exploración y Explotación Profesional 3, 
Ingeniero, Perfil EE-7</t>
  </si>
  <si>
    <t xml:space="preserve"> Profesional 2, Abogado, Legal Senior 
Perfil E-8</t>
  </si>
  <si>
    <t>Abogada</t>
  </si>
  <si>
    <t>lngeniero de Petróleo</t>
  </si>
  <si>
    <t>FOLIO</t>
  </si>
  <si>
    <t>LESLIE MELINA LLAURY AROSTEGUI DE OSSIO</t>
  </si>
  <si>
    <t>Petro Energy</t>
  </si>
  <si>
    <t>Sistemas Instrumentados de Seguridad (SIS), del 10 al 12 de mayo de 2023 (24 horas)</t>
  </si>
  <si>
    <t>Pluspetrol Norte SA</t>
  </si>
  <si>
    <t>UNIVERSIDAD NACIONAL DE TRUJILLO</t>
  </si>
  <si>
    <t>Clasificación de Atmosferas Peligrosas - NFPA 497 - API RP 500, desde el 07 de febrero de 2023 al 10 de febrero de 2023, (30 horas)</t>
  </si>
  <si>
    <t>René Arístides Monzón Cangahuala</t>
  </si>
  <si>
    <t>Fiscalizador de Instrumentación y electricidad: Profesional 1
Perfil EE-4</t>
  </si>
  <si>
    <t>Fiscalizador de Facilidades de Producción, en Procesos, equipos rotativos y no rotativos (estáticos) y recipientes 
a presión: Profesional 1, Ingeniero, 
Perfil EE-3</t>
  </si>
  <si>
    <t>Servicios y Tecnología SRL</t>
  </si>
  <si>
    <t>Fiscalizador de actividades de Exploración y Explotación: Profesional 1
Perfil EE-2</t>
  </si>
  <si>
    <t>EMPRESA PETROLERA UNIPETRO ABC SAC</t>
  </si>
  <si>
    <t>MANPOWER PROFESSIONAL SERVICES SA</t>
  </si>
  <si>
    <t>Universidad Nacional de Ingenieria</t>
  </si>
  <si>
    <t>INABSAC</t>
  </si>
  <si>
    <t>Colegio de Ingenieros del Perú</t>
  </si>
  <si>
    <t>Juan Raúl Ticlla Enciso</t>
  </si>
  <si>
    <t>Jefe de Proyecto: Profesional 1
Perfil EE-1</t>
  </si>
  <si>
    <t>Abogado</t>
  </si>
  <si>
    <t>lngeniero Químico</t>
  </si>
  <si>
    <t>lngeniero
Electrónico</t>
  </si>
  <si>
    <t>lngeniero de
Petróleo</t>
  </si>
  <si>
    <t>Personal Propuesto</t>
  </si>
  <si>
    <t>YURANI / GOWAL</t>
  </si>
  <si>
    <t>Exp. 202300302677</t>
  </si>
  <si>
    <t>GERMAN ALONSO KASAY AHUMADA</t>
  </si>
  <si>
    <t>JUAN RAUL TICLLA ENCISO</t>
  </si>
  <si>
    <t xml:space="preserve"> JUAN ANDRES RENTERIA MORALES</t>
  </si>
  <si>
    <t xml:space="preserve"> JOSE ELIAS GOMEZ IPARRAGUIRRE</t>
  </si>
  <si>
    <t>RENE ARISTIDES MONZON CANGAHUALA</t>
  </si>
  <si>
    <t>CARLOS FERNANDO MORALES GONZALES</t>
  </si>
  <si>
    <t>HENRY ALEXANDER BUSTAMANTE MAURICIO</t>
  </si>
  <si>
    <t>OSCAR ENRIQUE VALIENTE SAAVEDRA</t>
  </si>
  <si>
    <t xml:space="preserve"> JUAN FRANCISCO WONG CORREA</t>
  </si>
  <si>
    <t xml:space="preserve"> JEIMY CHRISTOFFER MONTERO RIOS</t>
  </si>
  <si>
    <t xml:space="preserve"> SILVIA PAOLA BENITES DIOSES</t>
  </si>
  <si>
    <t xml:space="preserve"> OLIVER RENZO TITO CUEVAS</t>
  </si>
  <si>
    <t xml:space="preserve"> EMILIO LARRY DE FREITAS CORNEJO</t>
  </si>
  <si>
    <t>lngeniero Industrial</t>
  </si>
  <si>
    <t>lngeniero Metalurgista</t>
  </si>
  <si>
    <t>AUGUSTO FURUGEN ASATO</t>
  </si>
  <si>
    <t>lngeniero Mecánico</t>
  </si>
  <si>
    <t xml:space="preserve"> Profesional 3, Abogado, Legal Junior 
Perfil E-9</t>
  </si>
  <si>
    <t>PETROLERA MONTERRICO S.A</t>
  </si>
  <si>
    <t>Jefe de Operaciones en campo</t>
  </si>
  <si>
    <t>Graña y Montero</t>
  </si>
  <si>
    <t>VETRA PERU S.A.C.</t>
  </si>
  <si>
    <t>SAVIA PERU S.A.</t>
  </si>
  <si>
    <t>MAPLE GAS CORPORATION DEL PERU</t>
  </si>
  <si>
    <t>COMPANIA DE SERVICIOS COSMOS S.A.</t>
  </si>
  <si>
    <t>PETROLEOS DEL PERU PETROPERU SA</t>
  </si>
  <si>
    <t>Curso Taller de Gestión de Planes de Respuesta a Emergencias en actividades de Hidrocarburos, del 11 de febrero al 13 de abril de 2023. (100 horas)</t>
  </si>
  <si>
    <t>ESTUDIO DE RIESGOS DE SEGURIDAD Y PLANES DE RESPUESTA PARA LAS ACTIVIDADES DE HIDROCARBUROS CON APLICACIONES EN EL UPSTREAM Y DOWNSTREAM,  (384 horas)</t>
  </si>
  <si>
    <t>CNPC PERU SA</t>
  </si>
  <si>
    <t xml:space="preserve">lngeniero Electrónico
</t>
  </si>
  <si>
    <t>Esgep</t>
  </si>
  <si>
    <t>Seguridad Funcional - Sistema Instrumentado de Seguridad (SIS) IEC61511 del 20 de setiembre al 18 de octubre de 2023 (30 horas)</t>
  </si>
  <si>
    <t>INGENIERO INDUSTRIAL</t>
  </si>
  <si>
    <t>ZEUS ENERGY S.A.C</t>
  </si>
  <si>
    <t>OLYMPIC PERU INC SUCURSAL</t>
  </si>
  <si>
    <t>Curso Taller de Gestión de Riesgos de Seguridad de Procesos en Actividades de Hidrocarburos (210 horas)</t>
  </si>
  <si>
    <t>INGENIERÍA METALÚRGICA</t>
  </si>
  <si>
    <t>ENGINZONE</t>
  </si>
  <si>
    <t>INTERNATIONAL TESTING INSPECTION &amp; CERTIFICATION PERU S.A.C</t>
  </si>
  <si>
    <t>TUV RHEINLAND PERU S.A.C</t>
  </si>
  <si>
    <t>INTERINSPECT S.A.C.</t>
  </si>
  <si>
    <t>CONSORCIO SUPERVISOR DEL PERU</t>
  </si>
  <si>
    <t>APPLUS NORCONTROL PERU S.A.C</t>
  </si>
  <si>
    <t>NORCONTROL CHILE S.A. SUCURSAL PERU</t>
  </si>
  <si>
    <t>ESMETAL S.A.C</t>
  </si>
  <si>
    <t>TRANSPORTADORA DE GAS DEL PERÚ</t>
  </si>
  <si>
    <t>En DJ dice actividades de inspección de tanques de HCs</t>
  </si>
  <si>
    <t>En DJ dice actividades de inspección de tanques de HCs y recipientes a presión</t>
  </si>
  <si>
    <t>ASME - Inspección, Reparación y Alteración de Tuberías a Presión según API 570 (24 horas)</t>
  </si>
  <si>
    <t>INGENIERO MECÁNICO</t>
  </si>
  <si>
    <t>INAB S.A.C</t>
  </si>
  <si>
    <t>COLEGIO DE INGENIEROS DEL PERÚ</t>
  </si>
  <si>
    <t>OSINERGMIN</t>
  </si>
  <si>
    <t>INSPECTRA S.A.</t>
  </si>
  <si>
    <t>STEEL INDUSTRIE SERVICE S.R.L</t>
  </si>
  <si>
    <t>PETROPERU S.A.</t>
  </si>
  <si>
    <t>INGENIERO QUÍMICO</t>
  </si>
  <si>
    <t xml:space="preserve">
044123</t>
  </si>
  <si>
    <t>GMP S.A.</t>
  </si>
  <si>
    <t>UNI</t>
  </si>
  <si>
    <t>CLHB</t>
  </si>
  <si>
    <t>Curso Taller de Gestión de Riesgos de Seguridad de Procesos y Planes de Respuesta de Emergencias en Actividades de Hidrocarburos (100 horas)</t>
  </si>
  <si>
    <t>Análisis de Riesgos y Planes de contingencia para la Actividad de Hidrocarburos (384 horas)</t>
  </si>
  <si>
    <t>IADC WELLSHARP</t>
  </si>
  <si>
    <t>PETREVEN PERU S.A.</t>
  </si>
  <si>
    <t>IADC WELLCAP</t>
  </si>
  <si>
    <t xml:space="preserve">PERUANA DE PERFORACIÓN S.A.C. EN LIQUIDACIÓN </t>
  </si>
  <si>
    <t>PETROBRAS</t>
  </si>
  <si>
    <t>Supervisorio perforación / Workover</t>
  </si>
  <si>
    <t>242493</t>
  </si>
  <si>
    <t>NEIPOL S.A.C.</t>
  </si>
  <si>
    <t>MAPLE (MAPLE GAS CORPORATION DEL PERÚ S.R.L.)</t>
  </si>
  <si>
    <t>ENERGY SERVICES DEL PERÚ S.A.C.</t>
  </si>
  <si>
    <t>188398</t>
  </si>
  <si>
    <t>JEFRON Y COMPAÑÍA PERU S.A.C</t>
  </si>
  <si>
    <t>SERVICIOS PETROLEROS Y CONEXOS S.R.L</t>
  </si>
  <si>
    <t>METALÚRGICA PERUANA JOJA S.A.C.</t>
  </si>
  <si>
    <t>SOUTH AMERICAN DRILLING S.A.C.</t>
  </si>
  <si>
    <t>PARTICIPANTE EN CURSO: DRILLING OPERATIONS, SUPERVISOR, SURFACE (OPERACIONES DE PERFORACIÓN, SUPERVISOR, SUPERFICIE - WELL CONTROL</t>
  </si>
  <si>
    <t>GRUPO VALENCIA INGENIERÍA APLICADA S.A.C</t>
  </si>
  <si>
    <t>Curso Taller de Gestión de Riesgos de Seguridad de Procesos en Actividades de Hidrocarburos de 210 horas académicas que cubre los dos items solicitados como Capacitación)</t>
  </si>
  <si>
    <t>JEIMY CHRISTOFFER MONTERO RIOS</t>
  </si>
  <si>
    <t>-</t>
  </si>
  <si>
    <t>PARTICIPANTE EN DIPLOMADO DERECHO ADMINISTRATIVO SANCIONADOR (120 HORAS)</t>
  </si>
  <si>
    <t>ICAA - EGACAL</t>
  </si>
  <si>
    <t>487 y 488</t>
  </si>
  <si>
    <t>INAB S.A.C.</t>
  </si>
  <si>
    <t>PARTICIPANTE EN DIPLOMADO ANÁLISIS DINÁMICO DE LA LEGISLACIÓN ADMINISTRATIVA (120 HORAS)</t>
  </si>
  <si>
    <t>489 y 490</t>
  </si>
  <si>
    <t>495 a 407</t>
  </si>
  <si>
    <t>PARTICIPANTE EN DIPLOMADO DE ALTA ESPECIALIZACIÓN EN GESTIÓN DE HIDROCARBUROS (522 HORAS)</t>
  </si>
  <si>
    <t>CENTRUM CATÓLICA</t>
  </si>
  <si>
    <t>PROGRAMA DE PRIVATIZACIÓN, FINANCIAMIENTO Y REGULACIÓN DE SERVICIOS PÚBLICOS E IFRAESTRUCTURA (120 HORAS)</t>
  </si>
  <si>
    <t>UP</t>
  </si>
  <si>
    <t>507 Y 508</t>
  </si>
  <si>
    <t>SILVIA PAOLA BENITES DIOSES</t>
  </si>
  <si>
    <t>20710/2003</t>
  </si>
  <si>
    <t>PARTICIPANTE EN ESPECIALIZACIÓN EN DERECHO ENERGÉTICO</t>
  </si>
  <si>
    <t>UNIVERSIDAD ESAN</t>
  </si>
  <si>
    <t>DIPLOMADO DE DERECHO ADMINISTRATIVO</t>
  </si>
  <si>
    <t>CENTRO DE EXTENSIÓN UNIVERSITARIA DE LA UNMSM</t>
  </si>
  <si>
    <t>523 Y 524</t>
  </si>
  <si>
    <t>DIPLOMADO DE DERECHO ENERGÉTICO</t>
  </si>
  <si>
    <t>525 Y 526</t>
  </si>
  <si>
    <t xml:space="preserve"> Profesional 3, Abogado, Legal Senior 
Perfil E-9</t>
  </si>
  <si>
    <t>OLIVER RENZO TITO CUEVAS</t>
  </si>
  <si>
    <t>PARTICIPANTE EN DIPLOMADO DE ALTA ESPECIALIZACIÓN EN DERECHO ADMINISTRATIVO, CONTENCIOSO ADMINISTRATIVO Y PROCEDIMIENTO ADMINISTRATIVO SANCIONADOR</t>
  </si>
  <si>
    <t>COLEGIO DE ABOGADOS DE HUAURA</t>
  </si>
  <si>
    <t>545 Y 546</t>
  </si>
  <si>
    <t>GAS OIL INSPECTION S.A.C.</t>
  </si>
  <si>
    <t>PARTICIPANTE EN DIPLOCADO EN DERECHO ADMINISTRATIVO Y PROCEDIMIENTO ADMINISTRATIVO</t>
  </si>
  <si>
    <t>ICAL</t>
  </si>
  <si>
    <t xml:space="preserve">JAS 77 </t>
  </si>
  <si>
    <t>550 y 551</t>
  </si>
  <si>
    <t>552 A 554</t>
  </si>
  <si>
    <t>EMILIO LARRY DE FREITAS CORNEJO</t>
  </si>
  <si>
    <t>PARTICPANTE EN DIPLOMADO "DERECHO ADMINISTRATIVO SANCIONADOR"</t>
  </si>
  <si>
    <t>COLEGIO DE ABOGADOS DE UCAYALI</t>
  </si>
  <si>
    <t>565 Y 566</t>
  </si>
  <si>
    <t>ELLIOT &amp; ASOCIADOS E.I.R.L.</t>
  </si>
  <si>
    <t>CAL</t>
  </si>
  <si>
    <t>567 Y 568</t>
  </si>
  <si>
    <t>PARTICIPANTE EN DIPLOMADO DERECHO ADMINISTRATIVO Y ORGANISMOS REGULADORES Y SUPERVISORES</t>
  </si>
  <si>
    <t>Instalaciones de Distribución de gas natural (Calidda)</t>
  </si>
  <si>
    <t>TG -t-gerencia</t>
  </si>
  <si>
    <t>Instalaciones de Distribución de gas natural</t>
  </si>
  <si>
    <t>Instalaciones de distribución de gas natural (Gases del Pacifico)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</si>
</sst>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Fill="1" applyBorder="1"/>
    <xf numFmtId="14" fontId="0" fillId="0" borderId="6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6" xfId="0" applyFill="1" applyBorder="1" applyAlignment="1">
      <alignment horizontal="center" vertical="center"/>
    </xf>
    <xf numFmtId="0" fontId="0" fillId="0" borderId="6" xfId="0" quotePrefix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justify" vertical="center" wrapText="1"/>
    </xf>
    <xf numFmtId="2" fontId="0" fillId="0" borderId="6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0" xfId="0" applyFont="1" applyAlignment="1"/>
    <xf numFmtId="49" fontId="0" fillId="0" borderId="6" xfId="0" applyNumberFormat="1" applyFont="1" applyFill="1" applyBorder="1" applyAlignment="1">
      <alignment horizontal="justify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0" fillId="0" borderId="20" xfId="0" applyNumberForma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Fill="1" applyBorder="1" applyAlignment="1">
      <alignment horizont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2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0" fillId="0" borderId="6" xfId="0" applyBorder="1" applyAlignment="1">
      <alignment horizontal="justify" vertical="center"/>
    </xf>
    <xf numFmtId="14" fontId="0" fillId="8" borderId="6" xfId="0" applyNumberForma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49" fontId="0" fillId="0" borderId="12" xfId="0" applyNumberForma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4" fontId="5" fillId="0" borderId="31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vertical="center"/>
    </xf>
    <xf numFmtId="0" fontId="11" fillId="8" borderId="6" xfId="0" applyFon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justify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justify" vertical="center" wrapText="1"/>
    </xf>
    <xf numFmtId="49" fontId="0" fillId="0" borderId="6" xfId="0" applyNumberFormat="1" applyBorder="1" applyAlignment="1">
      <alignment horizontal="justify" vertical="center"/>
    </xf>
    <xf numFmtId="49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4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justify" vertical="center" wrapText="1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quotePrefix="1" applyBorder="1" applyAlignment="1">
      <alignment horizontal="center" vertical="center"/>
    </xf>
    <xf numFmtId="0" fontId="0" fillId="0" borderId="32" xfId="0" applyBorder="1" applyAlignment="1">
      <alignment horizontal="justify" vertical="center" wrapText="1"/>
    </xf>
    <xf numFmtId="14" fontId="0" fillId="0" borderId="32" xfId="0" applyNumberForma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0" fontId="0" fillId="0" borderId="21" xfId="0" applyBorder="1"/>
    <xf numFmtId="164" fontId="0" fillId="9" borderId="7" xfId="0" applyNumberForma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F8A8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90" zoomScaleNormal="90" workbookViewId="0">
      <selection activeCell="B2" sqref="B2:D2"/>
    </sheetView>
  </sheetViews>
  <sheetFormatPr baseColWidth="10" defaultColWidth="11.453125" defaultRowHeight="14.5" x14ac:dyDescent="0.35"/>
  <cols>
    <col min="1" max="1" width="4.453125" customWidth="1"/>
    <col min="2" max="2" width="4.54296875" customWidth="1"/>
    <col min="3" max="3" width="55.453125" customWidth="1"/>
    <col min="4" max="4" width="43.81640625" customWidth="1"/>
    <col min="5" max="5" width="18" customWidth="1"/>
  </cols>
  <sheetData>
    <row r="1" spans="1:5" ht="18.5" x14ac:dyDescent="0.35">
      <c r="B1" s="144" t="s">
        <v>51</v>
      </c>
      <c r="C1" s="145"/>
      <c r="D1" s="145"/>
    </row>
    <row r="2" spans="1:5" ht="18.5" x14ac:dyDescent="0.45">
      <c r="B2" s="139" t="s">
        <v>52</v>
      </c>
      <c r="C2" s="139"/>
      <c r="D2" s="139"/>
    </row>
    <row r="3" spans="1:5" ht="24" customHeight="1" thickBot="1" x14ac:dyDescent="0.5">
      <c r="B3" s="146" t="s">
        <v>20</v>
      </c>
      <c r="C3" s="146"/>
      <c r="D3" s="146"/>
    </row>
    <row r="4" spans="1:5" ht="19" thickBot="1" x14ac:dyDescent="0.4">
      <c r="B4" s="60" t="s">
        <v>50</v>
      </c>
      <c r="C4" s="61"/>
      <c r="D4" s="61"/>
      <c r="E4" s="62"/>
    </row>
    <row r="5" spans="1:5" ht="15" thickBot="1" x14ac:dyDescent="0.4">
      <c r="B5" s="26"/>
    </row>
    <row r="6" spans="1:5" ht="40.4" customHeight="1" x14ac:dyDescent="0.35">
      <c r="A6">
        <v>1</v>
      </c>
      <c r="B6" s="147" t="s">
        <v>45</v>
      </c>
      <c r="C6" s="148"/>
      <c r="D6" s="58" t="s">
        <v>53</v>
      </c>
      <c r="E6" s="49" t="s">
        <v>49</v>
      </c>
    </row>
    <row r="7" spans="1:5" ht="47.15" customHeight="1" x14ac:dyDescent="0.35">
      <c r="A7">
        <v>2</v>
      </c>
      <c r="B7" s="137" t="s">
        <v>38</v>
      </c>
      <c r="C7" s="138"/>
      <c r="D7" s="59" t="s">
        <v>54</v>
      </c>
      <c r="E7" s="50" t="s">
        <v>49</v>
      </c>
    </row>
    <row r="8" spans="1:5" ht="47.15" customHeight="1" x14ac:dyDescent="0.35">
      <c r="A8">
        <v>3</v>
      </c>
      <c r="B8" s="137" t="s">
        <v>38</v>
      </c>
      <c r="C8" s="138"/>
      <c r="D8" s="58" t="s">
        <v>55</v>
      </c>
      <c r="E8" s="50" t="s">
        <v>66</v>
      </c>
    </row>
    <row r="9" spans="1:5" ht="72.650000000000006" customHeight="1" x14ac:dyDescent="0.35">
      <c r="A9">
        <v>4</v>
      </c>
      <c r="B9" s="137" t="s">
        <v>36</v>
      </c>
      <c r="C9" s="138"/>
      <c r="D9" s="58" t="s">
        <v>56</v>
      </c>
      <c r="E9" s="50" t="s">
        <v>67</v>
      </c>
    </row>
    <row r="10" spans="1:5" ht="36.65" customHeight="1" x14ac:dyDescent="0.35">
      <c r="A10">
        <v>5</v>
      </c>
      <c r="B10" s="137" t="s">
        <v>35</v>
      </c>
      <c r="C10" s="138"/>
      <c r="D10" s="58" t="s">
        <v>57</v>
      </c>
      <c r="E10" s="50" t="s">
        <v>48</v>
      </c>
    </row>
    <row r="11" spans="1:5" ht="52.4" customHeight="1" x14ac:dyDescent="0.35">
      <c r="A11">
        <v>6</v>
      </c>
      <c r="B11" s="137" t="s">
        <v>21</v>
      </c>
      <c r="C11" s="138"/>
      <c r="D11" s="58" t="s">
        <v>68</v>
      </c>
      <c r="E11" s="50" t="s">
        <v>69</v>
      </c>
    </row>
    <row r="12" spans="1:5" ht="52.4" customHeight="1" x14ac:dyDescent="0.35">
      <c r="A12">
        <v>7</v>
      </c>
      <c r="B12" s="137" t="s">
        <v>21</v>
      </c>
      <c r="C12" s="138"/>
      <c r="D12" s="58" t="s">
        <v>58</v>
      </c>
      <c r="E12" s="50" t="s">
        <v>47</v>
      </c>
    </row>
    <row r="13" spans="1:5" ht="52.4" customHeight="1" x14ac:dyDescent="0.35">
      <c r="A13">
        <v>8</v>
      </c>
      <c r="B13" s="142" t="s">
        <v>22</v>
      </c>
      <c r="C13" s="143"/>
      <c r="D13" s="58" t="s">
        <v>59</v>
      </c>
      <c r="E13" s="50" t="s">
        <v>26</v>
      </c>
    </row>
    <row r="14" spans="1:5" ht="52.4" customHeight="1" x14ac:dyDescent="0.35">
      <c r="A14">
        <v>9</v>
      </c>
      <c r="B14" s="142" t="s">
        <v>23</v>
      </c>
      <c r="C14" s="143"/>
      <c r="D14" s="58" t="s">
        <v>60</v>
      </c>
      <c r="E14" s="50" t="s">
        <v>26</v>
      </c>
    </row>
    <row r="15" spans="1:5" ht="52.4" customHeight="1" x14ac:dyDescent="0.35">
      <c r="A15">
        <v>10</v>
      </c>
      <c r="B15" s="142" t="s">
        <v>23</v>
      </c>
      <c r="C15" s="143"/>
      <c r="D15" s="58" t="s">
        <v>61</v>
      </c>
      <c r="E15" s="50" t="s">
        <v>26</v>
      </c>
    </row>
    <row r="16" spans="1:5" ht="52.4" customHeight="1" x14ac:dyDescent="0.35">
      <c r="A16">
        <v>11</v>
      </c>
      <c r="B16" s="142" t="s">
        <v>24</v>
      </c>
      <c r="C16" s="143"/>
      <c r="D16" s="58" t="s">
        <v>62</v>
      </c>
      <c r="E16" s="51" t="s">
        <v>46</v>
      </c>
    </row>
    <row r="17" spans="1:5" ht="52.4" customHeight="1" x14ac:dyDescent="0.35">
      <c r="A17">
        <v>12</v>
      </c>
      <c r="B17" s="142" t="s">
        <v>24</v>
      </c>
      <c r="C17" s="143"/>
      <c r="D17" s="59" t="s">
        <v>28</v>
      </c>
      <c r="E17" s="51" t="s">
        <v>25</v>
      </c>
    </row>
    <row r="18" spans="1:5" ht="52.4" customHeight="1" x14ac:dyDescent="0.35">
      <c r="A18">
        <v>13</v>
      </c>
      <c r="B18" s="142" t="s">
        <v>24</v>
      </c>
      <c r="C18" s="143"/>
      <c r="D18" s="58" t="s">
        <v>63</v>
      </c>
      <c r="E18" s="51" t="s">
        <v>25</v>
      </c>
    </row>
    <row r="19" spans="1:5" ht="35.5" customHeight="1" x14ac:dyDescent="0.35">
      <c r="A19">
        <v>14</v>
      </c>
      <c r="B19" s="137" t="s">
        <v>70</v>
      </c>
      <c r="C19" s="138"/>
      <c r="D19" s="58" t="s">
        <v>64</v>
      </c>
      <c r="E19" s="51" t="s">
        <v>46</v>
      </c>
    </row>
    <row r="20" spans="1:5" ht="32.15" customHeight="1" thickBot="1" x14ac:dyDescent="0.4">
      <c r="A20">
        <v>15</v>
      </c>
      <c r="B20" s="140" t="s">
        <v>70</v>
      </c>
      <c r="C20" s="141"/>
      <c r="D20" s="58" t="s">
        <v>65</v>
      </c>
      <c r="E20" s="52" t="s">
        <v>46</v>
      </c>
    </row>
  </sheetData>
  <mergeCells count="18">
    <mergeCell ref="B1:D1"/>
    <mergeCell ref="B13:C13"/>
    <mergeCell ref="B14:C14"/>
    <mergeCell ref="B15:C15"/>
    <mergeCell ref="B16:C16"/>
    <mergeCell ref="B3:D3"/>
    <mergeCell ref="B9:C9"/>
    <mergeCell ref="B10:C10"/>
    <mergeCell ref="B6:C6"/>
    <mergeCell ref="B11:C11"/>
    <mergeCell ref="B7:C7"/>
    <mergeCell ref="B8:C8"/>
    <mergeCell ref="B12:C12"/>
    <mergeCell ref="B2:D2"/>
    <mergeCell ref="B20:C20"/>
    <mergeCell ref="B19:C19"/>
    <mergeCell ref="B17:C17"/>
    <mergeCell ref="B18:C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B1" zoomScale="80" zoomScaleNormal="80" workbookViewId="0">
      <selection activeCell="B13" sqref="B13"/>
    </sheetView>
  </sheetViews>
  <sheetFormatPr baseColWidth="10" defaultColWidth="11.453125" defaultRowHeight="14.5" x14ac:dyDescent="0.35"/>
  <cols>
    <col min="1" max="1" width="4.54296875" customWidth="1"/>
    <col min="2" max="2" width="28.453125" customWidth="1"/>
    <col min="3" max="3" width="15.453125" customWidth="1"/>
    <col min="4" max="4" width="14.54296875" customWidth="1"/>
    <col min="5" max="5" width="20.453125" customWidth="1"/>
    <col min="6" max="6" width="35.1796875" customWidth="1"/>
    <col min="7" max="8" width="16.54296875" customWidth="1"/>
    <col min="9" max="9" width="32.81640625" customWidth="1"/>
    <col min="10" max="10" width="16.1796875" customWidth="1"/>
    <col min="11" max="11" width="13.81640625" customWidth="1"/>
    <col min="12" max="13" width="13.54296875" customWidth="1"/>
    <col min="14" max="14" width="12.81640625" style="96" customWidth="1"/>
  </cols>
  <sheetData>
    <row r="1" spans="1:14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3" spans="1:14" ht="15" thickBot="1" x14ac:dyDescent="0.4"/>
    <row r="4" spans="1:14" ht="21.75" customHeight="1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</row>
    <row r="5" spans="1:14" ht="77.5" customHeight="1" thickBot="1" x14ac:dyDescent="0.4">
      <c r="A5" s="142" t="s">
        <v>23</v>
      </c>
      <c r="B5" s="143"/>
      <c r="C5" s="155" t="s">
        <v>60</v>
      </c>
      <c r="D5" s="165"/>
      <c r="E5" s="165"/>
      <c r="F5" s="165"/>
      <c r="G5" s="165"/>
      <c r="H5" s="165"/>
      <c r="I5" s="157"/>
      <c r="J5" s="157"/>
      <c r="K5" s="157"/>
      <c r="L5" s="157"/>
      <c r="M5" s="157"/>
      <c r="N5" s="158"/>
    </row>
    <row r="6" spans="1:14" ht="27.75" customHeight="1" thickBot="1" x14ac:dyDescent="0.4">
      <c r="A6" s="159" t="s">
        <v>9</v>
      </c>
      <c r="B6" s="160"/>
      <c r="C6" s="160"/>
      <c r="D6" s="160"/>
      <c r="E6" s="160"/>
      <c r="F6" s="160"/>
      <c r="G6" s="160"/>
      <c r="H6" s="161"/>
      <c r="I6" s="162" t="s">
        <v>10</v>
      </c>
      <c r="J6" s="163"/>
      <c r="K6" s="163"/>
      <c r="L6" s="163"/>
      <c r="M6" s="163"/>
      <c r="N6" s="164"/>
    </row>
    <row r="7" spans="1:14" ht="58" x14ac:dyDescent="0.35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6" t="s">
        <v>7</v>
      </c>
      <c r="G7" s="16" t="s">
        <v>8</v>
      </c>
      <c r="H7" s="17" t="s">
        <v>27</v>
      </c>
      <c r="I7" s="15" t="s">
        <v>6</v>
      </c>
      <c r="J7" s="16" t="s">
        <v>0</v>
      </c>
      <c r="K7" s="16" t="s">
        <v>1</v>
      </c>
      <c r="L7" s="16" t="s">
        <v>3</v>
      </c>
      <c r="M7" s="16" t="s">
        <v>2</v>
      </c>
      <c r="N7" s="17" t="s">
        <v>14</v>
      </c>
    </row>
    <row r="8" spans="1:14" ht="30" customHeight="1" x14ac:dyDescent="0.35">
      <c r="A8" s="1">
        <v>1</v>
      </c>
      <c r="B8" s="25" t="s">
        <v>19</v>
      </c>
      <c r="C8" s="91">
        <v>37531</v>
      </c>
      <c r="D8" s="91">
        <v>38133</v>
      </c>
      <c r="E8" s="107" t="s">
        <v>122</v>
      </c>
      <c r="F8" s="23"/>
      <c r="G8" s="91"/>
      <c r="H8" s="51"/>
      <c r="I8" s="108" t="s">
        <v>123</v>
      </c>
      <c r="J8" s="64">
        <v>44400</v>
      </c>
      <c r="K8" s="64">
        <v>44735</v>
      </c>
      <c r="L8" s="82">
        <f t="shared" ref="L8:L10" si="0">+(K8-J8)/365</f>
        <v>0.9178082191780822</v>
      </c>
      <c r="M8" s="82">
        <f t="shared" ref="M8:M10" si="1">+L8</f>
        <v>0.9178082191780822</v>
      </c>
      <c r="N8" s="50">
        <v>454</v>
      </c>
    </row>
    <row r="9" spans="1:14" ht="29" x14ac:dyDescent="0.35">
      <c r="A9" s="1"/>
      <c r="B9" s="76"/>
      <c r="C9" s="20">
        <v>449</v>
      </c>
      <c r="D9" s="20">
        <v>451</v>
      </c>
      <c r="E9" s="20">
        <v>453</v>
      </c>
      <c r="F9" s="93"/>
      <c r="G9" s="20"/>
      <c r="H9" s="51"/>
      <c r="I9" s="108" t="s">
        <v>124</v>
      </c>
      <c r="J9" s="64">
        <v>39090</v>
      </c>
      <c r="K9" s="64">
        <v>40185</v>
      </c>
      <c r="L9" s="82">
        <f t="shared" si="0"/>
        <v>3</v>
      </c>
      <c r="M9" s="82">
        <f t="shared" si="1"/>
        <v>3</v>
      </c>
      <c r="N9" s="50">
        <v>455</v>
      </c>
    </row>
    <row r="10" spans="1:14" ht="42" customHeight="1" thickBot="1" x14ac:dyDescent="0.4">
      <c r="A10" s="35"/>
      <c r="B10" s="103"/>
      <c r="C10" s="103"/>
      <c r="D10" s="103"/>
      <c r="E10" s="103"/>
      <c r="F10" s="104"/>
      <c r="G10" s="105"/>
      <c r="H10" s="52"/>
      <c r="I10" s="46" t="s">
        <v>125</v>
      </c>
      <c r="J10" s="64">
        <v>37900</v>
      </c>
      <c r="K10" s="64">
        <v>38001</v>
      </c>
      <c r="L10" s="101">
        <f t="shared" si="0"/>
        <v>0.27671232876712326</v>
      </c>
      <c r="M10" s="82">
        <f t="shared" si="1"/>
        <v>0.27671232876712326</v>
      </c>
      <c r="N10" s="50">
        <v>456</v>
      </c>
    </row>
    <row r="11" spans="1:14" ht="22.5" customHeight="1" x14ac:dyDescent="0.35">
      <c r="A11" s="96"/>
      <c r="K11" s="83" t="s">
        <v>11</v>
      </c>
      <c r="L11" s="84">
        <f>SUM(L8:L10)</f>
        <v>4.1945205479452055</v>
      </c>
      <c r="M11" s="84">
        <f>SUM(M8:M10)</f>
        <v>4.1945205479452055</v>
      </c>
    </row>
    <row r="12" spans="1:14" x14ac:dyDescent="0.35">
      <c r="K12" s="12" t="s">
        <v>13</v>
      </c>
      <c r="L12" s="13">
        <v>3</v>
      </c>
      <c r="M12" s="13">
        <v>1</v>
      </c>
    </row>
    <row r="13" spans="1:14" ht="28.5" customHeight="1" x14ac:dyDescent="0.35">
      <c r="B13" s="111"/>
    </row>
    <row r="14" spans="1:14" ht="24.75" customHeight="1" x14ac:dyDescent="0.35"/>
    <row r="15" spans="1:14" x14ac:dyDescent="0.35">
      <c r="F15" s="85"/>
      <c r="G15" s="85"/>
      <c r="H15" s="85"/>
    </row>
    <row r="16" spans="1:14" x14ac:dyDescent="0.35">
      <c r="F16" s="85"/>
      <c r="G16" s="85"/>
      <c r="H16" s="85"/>
    </row>
    <row r="17" spans="6:8" x14ac:dyDescent="0.35">
      <c r="F17" s="85"/>
      <c r="G17" s="85"/>
      <c r="H17" s="85"/>
    </row>
    <row r="18" spans="6:8" x14ac:dyDescent="0.35">
      <c r="F18" s="85"/>
      <c r="G18" s="85"/>
      <c r="H18" s="85"/>
    </row>
  </sheetData>
  <mergeCells count="6">
    <mergeCell ref="A5:B5"/>
    <mergeCell ref="A1:N1"/>
    <mergeCell ref="A4:N4"/>
    <mergeCell ref="C5:N5"/>
    <mergeCell ref="A6:H6"/>
    <mergeCell ref="I6:N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C4" zoomScale="80" zoomScaleNormal="80" workbookViewId="0">
      <selection activeCell="D9" sqref="D9"/>
    </sheetView>
  </sheetViews>
  <sheetFormatPr baseColWidth="10" defaultColWidth="11.453125" defaultRowHeight="14.5" x14ac:dyDescent="0.35"/>
  <cols>
    <col min="1" max="1" width="4.54296875" customWidth="1"/>
    <col min="2" max="2" width="28.453125" customWidth="1"/>
    <col min="3" max="3" width="15.453125" customWidth="1"/>
    <col min="4" max="4" width="14.54296875" customWidth="1"/>
    <col min="5" max="5" width="19.1796875" customWidth="1"/>
    <col min="6" max="6" width="35.1796875" customWidth="1"/>
    <col min="7" max="8" width="16.54296875" customWidth="1"/>
    <col min="9" max="9" width="32.81640625" style="96" customWidth="1"/>
    <col min="10" max="10" width="16.1796875" customWidth="1"/>
    <col min="11" max="11" width="13.81640625" customWidth="1"/>
    <col min="12" max="13" width="13.54296875" customWidth="1"/>
    <col min="14" max="14" width="12.81640625" customWidth="1"/>
  </cols>
  <sheetData>
    <row r="1" spans="1:14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3" spans="1:14" ht="15" thickBot="1" x14ac:dyDescent="0.4"/>
    <row r="4" spans="1:14" ht="21.75" customHeight="1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</row>
    <row r="5" spans="1:14" ht="77.5" customHeight="1" thickBot="1" x14ac:dyDescent="0.4">
      <c r="A5" s="142" t="s">
        <v>23</v>
      </c>
      <c r="B5" s="143"/>
      <c r="C5" s="155" t="s">
        <v>61</v>
      </c>
      <c r="D5" s="165"/>
      <c r="E5" s="165"/>
      <c r="F5" s="165"/>
      <c r="G5" s="165"/>
      <c r="H5" s="165"/>
      <c r="I5" s="157"/>
      <c r="J5" s="157"/>
      <c r="K5" s="157"/>
      <c r="L5" s="157"/>
      <c r="M5" s="157"/>
      <c r="N5" s="158"/>
    </row>
    <row r="6" spans="1:14" ht="27.75" customHeight="1" thickBot="1" x14ac:dyDescent="0.4">
      <c r="A6" s="159" t="s">
        <v>9</v>
      </c>
      <c r="B6" s="160"/>
      <c r="C6" s="160"/>
      <c r="D6" s="160"/>
      <c r="E6" s="160"/>
      <c r="F6" s="160"/>
      <c r="G6" s="160"/>
      <c r="H6" s="161"/>
      <c r="I6" s="162" t="s">
        <v>10</v>
      </c>
      <c r="J6" s="167"/>
      <c r="K6" s="167"/>
      <c r="L6" s="167"/>
      <c r="M6" s="167"/>
      <c r="N6" s="166"/>
    </row>
    <row r="7" spans="1:14" ht="90.75" customHeight="1" x14ac:dyDescent="0.35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6" t="s">
        <v>7</v>
      </c>
      <c r="G7" s="16" t="s">
        <v>8</v>
      </c>
      <c r="H7" s="17" t="s">
        <v>27</v>
      </c>
      <c r="I7" s="15" t="s">
        <v>6</v>
      </c>
      <c r="J7" s="30" t="s">
        <v>0</v>
      </c>
      <c r="K7" s="30" t="s">
        <v>1</v>
      </c>
      <c r="L7" s="30" t="s">
        <v>3</v>
      </c>
      <c r="M7" s="30" t="s">
        <v>2</v>
      </c>
      <c r="N7" s="41" t="s">
        <v>14</v>
      </c>
    </row>
    <row r="8" spans="1:14" ht="34.5" customHeight="1" x14ac:dyDescent="0.35">
      <c r="A8" s="1">
        <v>1</v>
      </c>
      <c r="B8" s="79" t="s">
        <v>19</v>
      </c>
      <c r="C8" s="91">
        <v>40128</v>
      </c>
      <c r="D8" s="91">
        <v>42263</v>
      </c>
      <c r="E8" s="107" t="s">
        <v>126</v>
      </c>
      <c r="F8" s="23"/>
      <c r="G8" s="91"/>
      <c r="H8" s="109"/>
      <c r="I8" s="46" t="s">
        <v>127</v>
      </c>
      <c r="J8" s="64">
        <v>44396</v>
      </c>
      <c r="K8" s="64">
        <v>44592</v>
      </c>
      <c r="L8" s="110">
        <f t="shared" ref="L8:L16" si="0">+(K8-J8)/365</f>
        <v>0.53698630136986303</v>
      </c>
      <c r="M8" s="110">
        <f>+L8</f>
        <v>0.53698630136986303</v>
      </c>
      <c r="N8" s="50">
        <v>469</v>
      </c>
    </row>
    <row r="9" spans="1:14" ht="29" x14ac:dyDescent="0.35">
      <c r="A9" s="1"/>
      <c r="B9" s="92"/>
      <c r="C9" s="92">
        <v>463</v>
      </c>
      <c r="D9" s="92">
        <v>465</v>
      </c>
      <c r="E9" s="92">
        <v>468</v>
      </c>
      <c r="F9" s="93"/>
      <c r="G9" s="20"/>
      <c r="H9" s="98"/>
      <c r="I9" s="46" t="s">
        <v>128</v>
      </c>
      <c r="J9" s="64">
        <v>44210</v>
      </c>
      <c r="K9" s="64">
        <v>44286</v>
      </c>
      <c r="L9" s="110">
        <f t="shared" si="0"/>
        <v>0.20821917808219179</v>
      </c>
      <c r="M9" s="110">
        <f t="shared" ref="M9:M16" si="1">+L9</f>
        <v>0.20821917808219179</v>
      </c>
      <c r="N9" s="50">
        <v>470</v>
      </c>
    </row>
    <row r="10" spans="1:14" ht="29" x14ac:dyDescent="0.35">
      <c r="A10" s="1"/>
      <c r="B10" s="92"/>
      <c r="C10" s="92"/>
      <c r="D10" s="92"/>
      <c r="E10" s="92"/>
      <c r="F10" s="93"/>
      <c r="G10" s="20"/>
      <c r="H10" s="98"/>
      <c r="I10" s="46" t="s">
        <v>132</v>
      </c>
      <c r="J10" s="64">
        <v>44044</v>
      </c>
      <c r="K10" s="64">
        <v>44135</v>
      </c>
      <c r="L10" s="110">
        <f>+(K10-J10)/365</f>
        <v>0.24931506849315069</v>
      </c>
      <c r="M10" s="110">
        <f t="shared" si="1"/>
        <v>0.24931506849315069</v>
      </c>
      <c r="N10" s="50">
        <v>471</v>
      </c>
    </row>
    <row r="11" spans="1:14" ht="29" x14ac:dyDescent="0.35">
      <c r="A11" s="1"/>
      <c r="B11" s="92"/>
      <c r="C11" s="92"/>
      <c r="D11" s="92"/>
      <c r="E11" s="92"/>
      <c r="F11" s="93"/>
      <c r="G11" s="20"/>
      <c r="H11" s="98"/>
      <c r="I11" s="46" t="s">
        <v>128</v>
      </c>
      <c r="J11" s="64">
        <v>43472</v>
      </c>
      <c r="K11" s="64">
        <v>43677</v>
      </c>
      <c r="L11" s="110">
        <f t="shared" si="0"/>
        <v>0.56164383561643838</v>
      </c>
      <c r="M11" s="110">
        <f t="shared" si="1"/>
        <v>0.56164383561643838</v>
      </c>
      <c r="N11" s="50">
        <v>472</v>
      </c>
    </row>
    <row r="12" spans="1:14" ht="29.15" customHeight="1" x14ac:dyDescent="0.35">
      <c r="A12" s="1"/>
      <c r="B12" s="92"/>
      <c r="C12" s="92"/>
      <c r="D12" s="92"/>
      <c r="E12" s="92"/>
      <c r="F12" s="93"/>
      <c r="G12" s="20"/>
      <c r="H12" s="98"/>
      <c r="I12" s="46" t="s">
        <v>129</v>
      </c>
      <c r="J12" s="64">
        <v>42849</v>
      </c>
      <c r="K12" s="64">
        <v>43159</v>
      </c>
      <c r="L12" s="110">
        <f t="shared" si="0"/>
        <v>0.84931506849315064</v>
      </c>
      <c r="M12" s="110">
        <f t="shared" si="1"/>
        <v>0.84931506849315064</v>
      </c>
      <c r="N12" s="50">
        <v>473</v>
      </c>
    </row>
    <row r="13" spans="1:14" x14ac:dyDescent="0.35">
      <c r="A13" s="1"/>
      <c r="B13" s="92"/>
      <c r="C13" s="92"/>
      <c r="D13" s="92"/>
      <c r="E13" s="92"/>
      <c r="F13" s="93"/>
      <c r="G13" s="20"/>
      <c r="H13" s="98"/>
      <c r="I13" s="46" t="s">
        <v>129</v>
      </c>
      <c r="J13" s="64">
        <v>42604</v>
      </c>
      <c r="K13" s="64">
        <v>42770</v>
      </c>
      <c r="L13" s="110">
        <f t="shared" si="0"/>
        <v>0.45479452054794522</v>
      </c>
      <c r="M13" s="110">
        <f t="shared" si="1"/>
        <v>0.45479452054794522</v>
      </c>
      <c r="N13" s="50">
        <v>474</v>
      </c>
    </row>
    <row r="14" spans="1:14" ht="35.25" customHeight="1" x14ac:dyDescent="0.35">
      <c r="A14" s="1"/>
      <c r="B14" s="92"/>
      <c r="C14" s="92"/>
      <c r="D14" s="92"/>
      <c r="E14" s="92"/>
      <c r="F14" s="93"/>
      <c r="G14" s="20"/>
      <c r="H14" s="98"/>
      <c r="I14" s="46" t="s">
        <v>130</v>
      </c>
      <c r="J14" s="64">
        <v>41515</v>
      </c>
      <c r="K14" s="64">
        <v>42109</v>
      </c>
      <c r="L14" s="110">
        <f t="shared" si="0"/>
        <v>1.6273972602739726</v>
      </c>
      <c r="M14" s="110">
        <f t="shared" si="1"/>
        <v>1.6273972602739726</v>
      </c>
      <c r="N14" s="50">
        <v>475</v>
      </c>
    </row>
    <row r="15" spans="1:14" ht="35.25" customHeight="1" x14ac:dyDescent="0.35">
      <c r="A15" s="1"/>
      <c r="B15" s="92"/>
      <c r="C15" s="92"/>
      <c r="D15" s="92"/>
      <c r="E15" s="92"/>
      <c r="F15" s="93"/>
      <c r="G15" s="20"/>
      <c r="H15" s="98"/>
      <c r="I15" s="46" t="s">
        <v>130</v>
      </c>
      <c r="J15" s="64">
        <v>41296</v>
      </c>
      <c r="K15" s="64">
        <v>41513</v>
      </c>
      <c r="L15" s="110">
        <f t="shared" si="0"/>
        <v>0.59452054794520548</v>
      </c>
      <c r="M15" s="110">
        <f t="shared" si="1"/>
        <v>0.59452054794520548</v>
      </c>
      <c r="N15" s="50">
        <v>476</v>
      </c>
    </row>
    <row r="16" spans="1:14" ht="35.25" customHeight="1" x14ac:dyDescent="0.35">
      <c r="A16" s="1"/>
      <c r="B16" s="92"/>
      <c r="C16" s="92"/>
      <c r="D16" s="92"/>
      <c r="E16" s="92"/>
      <c r="F16" s="93"/>
      <c r="G16" s="20"/>
      <c r="H16" s="98"/>
      <c r="I16" s="46" t="s">
        <v>130</v>
      </c>
      <c r="J16" s="64">
        <v>41095</v>
      </c>
      <c r="K16" s="64">
        <v>41182</v>
      </c>
      <c r="L16" s="110">
        <f t="shared" si="0"/>
        <v>0.23835616438356164</v>
      </c>
      <c r="M16" s="110">
        <f t="shared" si="1"/>
        <v>0.23835616438356164</v>
      </c>
      <c r="N16" s="50">
        <v>477</v>
      </c>
    </row>
    <row r="17" spans="1:13" x14ac:dyDescent="0.35">
      <c r="A17" s="96"/>
      <c r="K17" s="83" t="s">
        <v>11</v>
      </c>
      <c r="L17" s="84">
        <f>SUM(L8:L16)</f>
        <v>5.3205479452054796</v>
      </c>
      <c r="M17" s="84">
        <f>SUM(M8:M16)</f>
        <v>5.3205479452054796</v>
      </c>
    </row>
    <row r="18" spans="1:13" ht="18.5" x14ac:dyDescent="0.35">
      <c r="D18" s="111"/>
      <c r="K18" s="12" t="s">
        <v>13</v>
      </c>
      <c r="L18" s="13">
        <v>3</v>
      </c>
      <c r="M18" s="13">
        <v>1</v>
      </c>
    </row>
    <row r="21" spans="1:13" x14ac:dyDescent="0.35">
      <c r="F21" s="85"/>
      <c r="G21" s="85"/>
      <c r="H21" s="85"/>
    </row>
    <row r="22" spans="1:13" x14ac:dyDescent="0.35">
      <c r="F22" s="85"/>
      <c r="G22" s="85"/>
      <c r="H22" s="85"/>
    </row>
    <row r="23" spans="1:13" x14ac:dyDescent="0.35">
      <c r="F23" s="85"/>
      <c r="G23" s="85"/>
      <c r="H23" s="85"/>
    </row>
    <row r="24" spans="1:13" x14ac:dyDescent="0.35">
      <c r="F24" s="85"/>
      <c r="G24" s="85"/>
      <c r="H24" s="85"/>
    </row>
  </sheetData>
  <mergeCells count="6">
    <mergeCell ref="A5:B5"/>
    <mergeCell ref="A1:N1"/>
    <mergeCell ref="A4:N4"/>
    <mergeCell ref="C5:N5"/>
    <mergeCell ref="A6:H6"/>
    <mergeCell ref="I6:N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6" zoomScale="80" zoomScaleNormal="80" workbookViewId="0">
      <selection activeCell="A15" sqref="A15"/>
    </sheetView>
  </sheetViews>
  <sheetFormatPr baseColWidth="10" defaultColWidth="11.453125" defaultRowHeight="14.5" x14ac:dyDescent="0.35"/>
  <cols>
    <col min="1" max="1" width="4.54296875" customWidth="1"/>
    <col min="2" max="2" width="25.54296875" customWidth="1"/>
    <col min="3" max="3" width="15.453125" customWidth="1"/>
    <col min="4" max="4" width="14.54296875" customWidth="1"/>
    <col min="5" max="5" width="13.453125" bestFit="1" customWidth="1"/>
    <col min="6" max="6" width="14.453125" customWidth="1"/>
    <col min="7" max="7" width="35.1796875" customWidth="1"/>
    <col min="8" max="9" width="16.54296875" customWidth="1"/>
    <col min="10" max="10" width="32.81640625" style="106" customWidth="1"/>
    <col min="11" max="11" width="16.1796875" customWidth="1"/>
    <col min="12" max="12" width="13.81640625" customWidth="1"/>
    <col min="13" max="14" width="13.54296875" customWidth="1"/>
    <col min="15" max="15" width="12.81640625" style="106" customWidth="1"/>
    <col min="16" max="16" width="14.453125" customWidth="1"/>
  </cols>
  <sheetData>
    <row r="1" spans="1:16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3" spans="1:16" ht="15" thickBot="1" x14ac:dyDescent="0.4"/>
    <row r="4" spans="1:16" ht="20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2"/>
    </row>
    <row r="5" spans="1:16" ht="46.5" customHeight="1" thickBot="1" x14ac:dyDescent="0.4">
      <c r="A5" s="142" t="s">
        <v>24</v>
      </c>
      <c r="B5" s="143"/>
      <c r="C5" s="155" t="s">
        <v>134</v>
      </c>
      <c r="D5" s="165"/>
      <c r="E5" s="165"/>
      <c r="F5" s="165"/>
      <c r="G5" s="165"/>
      <c r="H5" s="165"/>
      <c r="I5" s="165"/>
      <c r="J5" s="157"/>
      <c r="K5" s="157"/>
      <c r="L5" s="157"/>
      <c r="M5" s="157"/>
      <c r="N5" s="157"/>
      <c r="O5" s="158"/>
    </row>
    <row r="6" spans="1:16" ht="15" thickBot="1" x14ac:dyDescent="0.4">
      <c r="A6" s="159" t="s">
        <v>9</v>
      </c>
      <c r="B6" s="160"/>
      <c r="C6" s="160"/>
      <c r="D6" s="160"/>
      <c r="E6" s="160"/>
      <c r="F6" s="160"/>
      <c r="G6" s="160"/>
      <c r="H6" s="160"/>
      <c r="I6" s="161"/>
      <c r="J6" s="162" t="s">
        <v>10</v>
      </c>
      <c r="K6" s="163"/>
      <c r="L6" s="163"/>
      <c r="M6" s="163"/>
      <c r="N6" s="163"/>
      <c r="O6" s="164"/>
    </row>
    <row r="7" spans="1:16" ht="58.5" thickBot="1" x14ac:dyDescent="0.4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8" t="s">
        <v>17</v>
      </c>
      <c r="G7" s="16" t="s">
        <v>7</v>
      </c>
      <c r="H7" s="16" t="s">
        <v>8</v>
      </c>
      <c r="I7" s="17" t="s">
        <v>27</v>
      </c>
      <c r="J7" s="15" t="s">
        <v>6</v>
      </c>
      <c r="K7" s="16" t="s">
        <v>0</v>
      </c>
      <c r="L7" s="16" t="s">
        <v>1</v>
      </c>
      <c r="M7" s="16" t="s">
        <v>3</v>
      </c>
      <c r="N7" s="16" t="s">
        <v>2</v>
      </c>
      <c r="O7" s="17" t="s">
        <v>14</v>
      </c>
    </row>
    <row r="8" spans="1:16" ht="44" thickBot="1" x14ac:dyDescent="0.4">
      <c r="A8" s="1">
        <v>1</v>
      </c>
      <c r="B8" s="113" t="s">
        <v>46</v>
      </c>
      <c r="C8" s="91">
        <v>38091</v>
      </c>
      <c r="D8" s="91">
        <v>38301</v>
      </c>
      <c r="E8" s="20">
        <v>38933</v>
      </c>
      <c r="F8" s="114" t="s">
        <v>135</v>
      </c>
      <c r="G8" s="46" t="s">
        <v>136</v>
      </c>
      <c r="H8" s="91" t="s">
        <v>137</v>
      </c>
      <c r="I8" s="51" t="s">
        <v>138</v>
      </c>
      <c r="J8" s="168" t="s">
        <v>139</v>
      </c>
      <c r="K8" s="91">
        <v>43435</v>
      </c>
      <c r="L8" s="91">
        <v>44380</v>
      </c>
      <c r="M8" s="82">
        <f t="shared" ref="M8" si="0">+(L8-K8)/365</f>
        <v>2.5890410958904111</v>
      </c>
      <c r="N8" s="82">
        <f t="shared" ref="N8:N13" si="1">+M8</f>
        <v>2.5890410958904111</v>
      </c>
      <c r="O8" s="50">
        <v>493</v>
      </c>
      <c r="P8" s="106"/>
    </row>
    <row r="9" spans="1:16" ht="43.5" x14ac:dyDescent="0.35">
      <c r="A9" s="1"/>
      <c r="B9" s="92"/>
      <c r="C9" s="92"/>
      <c r="D9" s="92"/>
      <c r="E9" s="92"/>
      <c r="F9" s="92"/>
      <c r="G9" s="93" t="s">
        <v>140</v>
      </c>
      <c r="H9" s="91" t="s">
        <v>137</v>
      </c>
      <c r="I9" s="51" t="s">
        <v>141</v>
      </c>
      <c r="J9" s="169"/>
      <c r="K9" s="91">
        <v>44385</v>
      </c>
      <c r="L9" s="91">
        <v>44749</v>
      </c>
      <c r="M9" s="82">
        <f>+(L9-K9)/365</f>
        <v>0.99726027397260275</v>
      </c>
      <c r="N9" s="82">
        <f t="shared" si="1"/>
        <v>0.99726027397260275</v>
      </c>
      <c r="O9" s="50">
        <v>493</v>
      </c>
      <c r="P9" s="106"/>
    </row>
    <row r="10" spans="1:16" ht="24.75" customHeight="1" x14ac:dyDescent="0.35">
      <c r="A10" s="1"/>
      <c r="B10" s="76"/>
      <c r="C10" s="76"/>
      <c r="D10" s="76"/>
      <c r="E10" s="76"/>
      <c r="F10" s="76"/>
      <c r="G10" s="93"/>
      <c r="H10" s="20"/>
      <c r="I10" s="51"/>
      <c r="J10" s="170"/>
      <c r="K10" s="91">
        <v>44767</v>
      </c>
      <c r="L10" s="91">
        <v>45068</v>
      </c>
      <c r="M10" s="82">
        <f>+(L10-K10)/365</f>
        <v>0.8246575342465754</v>
      </c>
      <c r="N10" s="82">
        <f t="shared" si="1"/>
        <v>0.8246575342465754</v>
      </c>
      <c r="O10" s="50">
        <v>493</v>
      </c>
      <c r="P10" s="106"/>
    </row>
    <row r="11" spans="1:16" ht="24.75" customHeight="1" x14ac:dyDescent="0.35">
      <c r="A11" s="1"/>
      <c r="B11" s="92"/>
      <c r="C11" s="92"/>
      <c r="D11" s="92"/>
      <c r="E11" s="92"/>
      <c r="F11" s="92"/>
      <c r="G11" s="76"/>
      <c r="H11" s="20"/>
      <c r="I11" s="51"/>
      <c r="J11" s="168" t="s">
        <v>139</v>
      </c>
      <c r="K11" s="91">
        <v>42661</v>
      </c>
      <c r="L11" s="91">
        <v>43148</v>
      </c>
      <c r="M11" s="82">
        <f>+(L11-K11)/365</f>
        <v>1.3342465753424657</v>
      </c>
      <c r="N11" s="82">
        <f t="shared" si="1"/>
        <v>1.3342465753424657</v>
      </c>
      <c r="O11" s="50">
        <v>494</v>
      </c>
      <c r="P11" s="106"/>
    </row>
    <row r="12" spans="1:16" ht="24.75" customHeight="1" x14ac:dyDescent="0.35">
      <c r="A12" s="1"/>
      <c r="B12" s="92"/>
      <c r="C12" s="92"/>
      <c r="D12" s="92"/>
      <c r="E12" s="92"/>
      <c r="F12" s="92"/>
      <c r="G12" s="76"/>
      <c r="H12" s="20"/>
      <c r="I12" s="51"/>
      <c r="J12" s="170"/>
      <c r="K12" s="91">
        <v>43291</v>
      </c>
      <c r="L12" s="91">
        <v>43343</v>
      </c>
      <c r="M12" s="82">
        <f>+(L12-K12)/365</f>
        <v>0.14246575342465753</v>
      </c>
      <c r="N12" s="82">
        <f t="shared" si="1"/>
        <v>0.14246575342465753</v>
      </c>
      <c r="O12" s="50">
        <v>494</v>
      </c>
      <c r="P12" s="106"/>
    </row>
    <row r="13" spans="1:16" ht="15" thickBot="1" x14ac:dyDescent="0.4">
      <c r="A13" s="35"/>
      <c r="B13" s="103"/>
      <c r="C13" s="103"/>
      <c r="D13" s="103"/>
      <c r="E13" s="103"/>
      <c r="F13" s="103"/>
      <c r="G13" s="104"/>
      <c r="H13" s="105"/>
      <c r="I13" s="52"/>
      <c r="J13" s="99" t="s">
        <v>105</v>
      </c>
      <c r="K13" s="100">
        <v>39798</v>
      </c>
      <c r="L13" s="100">
        <v>42660</v>
      </c>
      <c r="M13" s="101">
        <f>+(L13-K13)/365</f>
        <v>7.8410958904109593</v>
      </c>
      <c r="N13" s="101">
        <f t="shared" si="1"/>
        <v>7.8410958904109593</v>
      </c>
      <c r="O13" s="102" t="s">
        <v>142</v>
      </c>
      <c r="P13" s="106"/>
    </row>
    <row r="14" spans="1:16" ht="28.5" customHeight="1" x14ac:dyDescent="0.35">
      <c r="A14" s="106"/>
      <c r="L14" s="83" t="s">
        <v>11</v>
      </c>
      <c r="M14" s="84">
        <f>SUM(M8:M13)</f>
        <v>13.728767123287671</v>
      </c>
      <c r="N14" s="84">
        <f>SUM(N8:N13)</f>
        <v>13.728767123287671</v>
      </c>
      <c r="P14" s="106"/>
    </row>
    <row r="15" spans="1:16" ht="24.75" customHeight="1" x14ac:dyDescent="0.35">
      <c r="B15" s="111"/>
      <c r="L15" s="12" t="s">
        <v>13</v>
      </c>
      <c r="M15" s="13">
        <v>5</v>
      </c>
      <c r="N15" s="13">
        <v>4</v>
      </c>
      <c r="P15" s="106"/>
    </row>
    <row r="16" spans="1:16" x14ac:dyDescent="0.35">
      <c r="P16" s="106"/>
    </row>
    <row r="18" spans="7:9" x14ac:dyDescent="0.35">
      <c r="G18" s="85"/>
      <c r="H18" s="85"/>
      <c r="I18" s="85"/>
    </row>
    <row r="19" spans="7:9" x14ac:dyDescent="0.35">
      <c r="G19" s="85"/>
      <c r="H19" s="85"/>
      <c r="I19" s="85"/>
    </row>
    <row r="20" spans="7:9" x14ac:dyDescent="0.35">
      <c r="G20" s="85"/>
      <c r="H20" s="85"/>
      <c r="I20" s="85"/>
    </row>
    <row r="21" spans="7:9" x14ac:dyDescent="0.35">
      <c r="G21" s="85"/>
      <c r="H21" s="85"/>
      <c r="I21" s="85"/>
    </row>
  </sheetData>
  <mergeCells count="8">
    <mergeCell ref="J8:J10"/>
    <mergeCell ref="J11:J12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A7" zoomScale="80" zoomScaleNormal="80" workbookViewId="0">
      <selection activeCell="B14" sqref="B14"/>
    </sheetView>
  </sheetViews>
  <sheetFormatPr baseColWidth="10" defaultColWidth="11.453125" defaultRowHeight="14.5" x14ac:dyDescent="0.35"/>
  <cols>
    <col min="1" max="1" width="4.54296875" customWidth="1"/>
    <col min="2" max="2" width="25.54296875" customWidth="1"/>
    <col min="3" max="3" width="15.453125" customWidth="1"/>
    <col min="4" max="4" width="14.54296875" customWidth="1"/>
    <col min="5" max="5" width="13.453125" bestFit="1" customWidth="1"/>
    <col min="6" max="6" width="14.453125" customWidth="1"/>
    <col min="7" max="7" width="35.1796875" customWidth="1"/>
    <col min="8" max="9" width="16.54296875" customWidth="1"/>
    <col min="10" max="10" width="32.81640625" customWidth="1"/>
    <col min="11" max="11" width="16.1796875" customWidth="1"/>
    <col min="12" max="12" width="13.81640625" customWidth="1"/>
    <col min="13" max="14" width="13.54296875" customWidth="1"/>
    <col min="15" max="15" width="12.81640625" style="106" customWidth="1"/>
    <col min="16" max="16" width="14.453125" customWidth="1"/>
  </cols>
  <sheetData>
    <row r="1" spans="1:16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3" spans="1:16" ht="15" thickBot="1" x14ac:dyDescent="0.4"/>
    <row r="4" spans="1:16" ht="20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2"/>
    </row>
    <row r="5" spans="1:16" ht="61.5" customHeight="1" thickBot="1" x14ac:dyDescent="0.4">
      <c r="A5" s="142" t="s">
        <v>24</v>
      </c>
      <c r="B5" s="143"/>
      <c r="C5" s="155" t="s">
        <v>28</v>
      </c>
      <c r="D5" s="165"/>
      <c r="E5" s="165"/>
      <c r="F5" s="165"/>
      <c r="G5" s="165"/>
      <c r="H5" s="165"/>
      <c r="I5" s="165"/>
      <c r="J5" s="157"/>
      <c r="K5" s="157"/>
      <c r="L5" s="157"/>
      <c r="M5" s="157"/>
      <c r="N5" s="157"/>
      <c r="O5" s="158"/>
    </row>
    <row r="6" spans="1:16" ht="15" thickBot="1" x14ac:dyDescent="0.4">
      <c r="A6" s="159" t="s">
        <v>9</v>
      </c>
      <c r="B6" s="160"/>
      <c r="C6" s="160"/>
      <c r="D6" s="160"/>
      <c r="E6" s="160"/>
      <c r="F6" s="160"/>
      <c r="G6" s="160"/>
      <c r="H6" s="160"/>
      <c r="I6" s="161"/>
      <c r="J6" s="162" t="s">
        <v>10</v>
      </c>
      <c r="K6" s="163"/>
      <c r="L6" s="163"/>
      <c r="M6" s="163"/>
      <c r="N6" s="163"/>
      <c r="O6" s="164"/>
    </row>
    <row r="7" spans="1:16" ht="58.5" thickBot="1" x14ac:dyDescent="0.4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8" t="s">
        <v>17</v>
      </c>
      <c r="G7" s="16" t="s">
        <v>7</v>
      </c>
      <c r="H7" s="16" t="s">
        <v>8</v>
      </c>
      <c r="I7" s="17" t="s">
        <v>27</v>
      </c>
      <c r="J7" s="15" t="s">
        <v>6</v>
      </c>
      <c r="K7" s="16" t="s">
        <v>0</v>
      </c>
      <c r="L7" s="16" t="s">
        <v>1</v>
      </c>
      <c r="M7" s="16" t="s">
        <v>3</v>
      </c>
      <c r="N7" s="16" t="s">
        <v>2</v>
      </c>
      <c r="O7" s="17" t="s">
        <v>14</v>
      </c>
    </row>
    <row r="8" spans="1:16" ht="44" thickBot="1" x14ac:dyDescent="0.4">
      <c r="A8" s="1">
        <v>1</v>
      </c>
      <c r="B8" s="113" t="s">
        <v>25</v>
      </c>
      <c r="C8" s="91">
        <v>36635</v>
      </c>
      <c r="D8" s="91">
        <v>37110</v>
      </c>
      <c r="E8" s="20">
        <v>33311</v>
      </c>
      <c r="F8" s="114" t="s">
        <v>135</v>
      </c>
      <c r="G8" s="46" t="s">
        <v>143</v>
      </c>
      <c r="H8" s="68" t="s">
        <v>144</v>
      </c>
      <c r="I8" s="51">
        <v>506</v>
      </c>
      <c r="J8" s="168" t="s">
        <v>139</v>
      </c>
      <c r="K8" s="91">
        <v>44768</v>
      </c>
      <c r="L8" s="91">
        <v>45132</v>
      </c>
      <c r="M8" s="82">
        <f t="shared" ref="M8:M11" si="0">+(L8-K8)/365</f>
        <v>0.99726027397260275</v>
      </c>
      <c r="N8" s="82">
        <f t="shared" ref="N8:N12" si="1">+M8</f>
        <v>0.99726027397260275</v>
      </c>
      <c r="O8" s="50">
        <v>511</v>
      </c>
      <c r="P8" s="106"/>
    </row>
    <row r="9" spans="1:16" ht="58" x14ac:dyDescent="0.35">
      <c r="A9" s="115"/>
      <c r="B9" s="116"/>
      <c r="C9" s="116"/>
      <c r="D9" s="116"/>
      <c r="E9" s="117"/>
      <c r="F9" s="118"/>
      <c r="G9" s="119" t="s">
        <v>145</v>
      </c>
      <c r="H9" s="120" t="s">
        <v>146</v>
      </c>
      <c r="I9" s="121" t="s">
        <v>147</v>
      </c>
      <c r="J9" s="169"/>
      <c r="K9" s="116">
        <v>44385</v>
      </c>
      <c r="L9" s="116">
        <v>44749</v>
      </c>
      <c r="M9" s="82">
        <f t="shared" si="0"/>
        <v>0.99726027397260275</v>
      </c>
      <c r="N9" s="82">
        <f t="shared" si="1"/>
        <v>0.99726027397260275</v>
      </c>
      <c r="O9" s="122">
        <v>511</v>
      </c>
      <c r="P9" s="106"/>
    </row>
    <row r="10" spans="1:16" x14ac:dyDescent="0.35">
      <c r="A10" s="115"/>
      <c r="B10" s="116"/>
      <c r="C10" s="116"/>
      <c r="D10" s="116"/>
      <c r="E10" s="117"/>
      <c r="F10" s="118"/>
      <c r="G10" s="119"/>
      <c r="H10" s="120"/>
      <c r="I10" s="121"/>
      <c r="J10" s="169"/>
      <c r="K10" s="116">
        <v>43285</v>
      </c>
      <c r="L10" s="116">
        <v>44380</v>
      </c>
      <c r="M10" s="82">
        <f t="shared" si="0"/>
        <v>3</v>
      </c>
      <c r="N10" s="82">
        <f t="shared" si="1"/>
        <v>3</v>
      </c>
      <c r="O10" s="122">
        <v>511</v>
      </c>
      <c r="P10" s="106"/>
    </row>
    <row r="11" spans="1:16" x14ac:dyDescent="0.35">
      <c r="A11" s="115"/>
      <c r="B11" s="116"/>
      <c r="C11" s="116"/>
      <c r="D11" s="116"/>
      <c r="E11" s="117"/>
      <c r="F11" s="118"/>
      <c r="G11" s="119"/>
      <c r="H11" s="120"/>
      <c r="I11" s="121"/>
      <c r="J11" s="170"/>
      <c r="K11" s="116">
        <v>42796</v>
      </c>
      <c r="L11" s="116">
        <v>43148</v>
      </c>
      <c r="M11" s="82">
        <f t="shared" si="0"/>
        <v>0.96438356164383565</v>
      </c>
      <c r="N11" s="82">
        <f t="shared" si="1"/>
        <v>0.96438356164383565</v>
      </c>
      <c r="O11" s="122">
        <v>511</v>
      </c>
      <c r="P11" s="106"/>
    </row>
    <row r="12" spans="1:16" ht="15" thickBot="1" x14ac:dyDescent="0.4">
      <c r="A12" s="35"/>
      <c r="B12" s="103"/>
      <c r="C12" s="103"/>
      <c r="D12" s="103"/>
      <c r="E12" s="103"/>
      <c r="F12" s="103"/>
      <c r="G12" s="104"/>
      <c r="H12" s="100"/>
      <c r="I12" s="52"/>
      <c r="J12" s="99" t="s">
        <v>105</v>
      </c>
      <c r="K12" s="100">
        <v>40595</v>
      </c>
      <c r="L12" s="100">
        <v>42420</v>
      </c>
      <c r="M12" s="101">
        <f>+(L12-K12)/365</f>
        <v>5</v>
      </c>
      <c r="N12" s="101">
        <f t="shared" si="1"/>
        <v>5</v>
      </c>
      <c r="O12" s="102">
        <v>512</v>
      </c>
      <c r="P12" s="106"/>
    </row>
    <row r="13" spans="1:16" ht="28.5" customHeight="1" x14ac:dyDescent="0.35">
      <c r="A13" s="106"/>
      <c r="L13" s="83" t="s">
        <v>11</v>
      </c>
      <c r="M13" s="84">
        <f>SUM(M8:M12)</f>
        <v>10.95890410958904</v>
      </c>
      <c r="N13" s="84">
        <f>SUM(N8:N12)</f>
        <v>10.95890410958904</v>
      </c>
      <c r="P13" s="106"/>
    </row>
    <row r="14" spans="1:16" ht="24.75" customHeight="1" x14ac:dyDescent="0.35">
      <c r="B14" s="111"/>
      <c r="L14" s="12" t="s">
        <v>13</v>
      </c>
      <c r="M14" s="13">
        <v>5</v>
      </c>
      <c r="N14" s="13">
        <v>4</v>
      </c>
      <c r="P14" s="106"/>
    </row>
    <row r="15" spans="1:16" x14ac:dyDescent="0.35">
      <c r="P15" s="106"/>
    </row>
    <row r="17" spans="7:9" x14ac:dyDescent="0.35">
      <c r="G17" s="85"/>
      <c r="H17" s="85"/>
      <c r="I17" s="85"/>
    </row>
    <row r="18" spans="7:9" x14ac:dyDescent="0.35">
      <c r="G18" s="85"/>
      <c r="H18" s="85"/>
      <c r="I18" s="85"/>
    </row>
    <row r="19" spans="7:9" x14ac:dyDescent="0.35">
      <c r="G19" s="85"/>
      <c r="H19" s="85"/>
      <c r="I19" s="85"/>
    </row>
    <row r="20" spans="7:9" x14ac:dyDescent="0.35">
      <c r="G20" s="85"/>
      <c r="H20" s="85"/>
      <c r="I20" s="85"/>
    </row>
  </sheetData>
  <mergeCells count="7">
    <mergeCell ref="J8:J11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6" zoomScale="80" zoomScaleNormal="80" workbookViewId="0">
      <selection activeCell="B13" sqref="B13"/>
    </sheetView>
  </sheetViews>
  <sheetFormatPr baseColWidth="10" defaultColWidth="11.453125" defaultRowHeight="14.5" x14ac:dyDescent="0.35"/>
  <cols>
    <col min="1" max="1" width="4.54296875" customWidth="1"/>
    <col min="2" max="2" width="25.54296875" customWidth="1"/>
    <col min="3" max="3" width="15.453125" customWidth="1"/>
    <col min="4" max="4" width="14.54296875" customWidth="1"/>
    <col min="5" max="5" width="13.453125" bestFit="1" customWidth="1"/>
    <col min="6" max="6" width="14.453125" customWidth="1"/>
    <col min="7" max="7" width="38.54296875" customWidth="1"/>
    <col min="8" max="9" width="16.54296875" customWidth="1"/>
    <col min="10" max="10" width="32.81640625" customWidth="1"/>
    <col min="11" max="11" width="16.1796875" customWidth="1"/>
    <col min="12" max="12" width="13.81640625" customWidth="1"/>
    <col min="13" max="14" width="13.54296875" customWidth="1"/>
    <col min="15" max="15" width="12.81640625" style="106" customWidth="1"/>
    <col min="16" max="16" width="14.453125" customWidth="1"/>
  </cols>
  <sheetData>
    <row r="1" spans="1:16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3" spans="1:16" ht="15" thickBot="1" x14ac:dyDescent="0.4"/>
    <row r="4" spans="1:16" ht="20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2"/>
    </row>
    <row r="5" spans="1:16" ht="55.5" customHeight="1" thickBot="1" x14ac:dyDescent="0.4">
      <c r="A5" s="142" t="s">
        <v>24</v>
      </c>
      <c r="B5" s="143"/>
      <c r="C5" s="155" t="s">
        <v>148</v>
      </c>
      <c r="D5" s="165"/>
      <c r="E5" s="165"/>
      <c r="F5" s="165"/>
      <c r="G5" s="165"/>
      <c r="H5" s="165"/>
      <c r="I5" s="165"/>
      <c r="J5" s="157"/>
      <c r="K5" s="157"/>
      <c r="L5" s="157"/>
      <c r="M5" s="157"/>
      <c r="N5" s="157"/>
      <c r="O5" s="158"/>
    </row>
    <row r="6" spans="1:16" ht="15" thickBot="1" x14ac:dyDescent="0.4">
      <c r="A6" s="159" t="s">
        <v>9</v>
      </c>
      <c r="B6" s="160"/>
      <c r="C6" s="160"/>
      <c r="D6" s="160"/>
      <c r="E6" s="160"/>
      <c r="F6" s="160"/>
      <c r="G6" s="160"/>
      <c r="H6" s="160"/>
      <c r="I6" s="160"/>
      <c r="J6" s="162" t="s">
        <v>10</v>
      </c>
      <c r="K6" s="163"/>
      <c r="L6" s="163"/>
      <c r="M6" s="163"/>
      <c r="N6" s="163"/>
      <c r="O6" s="164"/>
    </row>
    <row r="7" spans="1:16" ht="58.5" thickBot="1" x14ac:dyDescent="0.4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8" t="s">
        <v>17</v>
      </c>
      <c r="G7" s="16" t="s">
        <v>7</v>
      </c>
      <c r="H7" s="16" t="s">
        <v>8</v>
      </c>
      <c r="I7" s="123" t="s">
        <v>27</v>
      </c>
      <c r="J7" s="15" t="s">
        <v>6</v>
      </c>
      <c r="K7" s="16" t="s">
        <v>0</v>
      </c>
      <c r="L7" s="16" t="s">
        <v>1</v>
      </c>
      <c r="M7" s="16" t="s">
        <v>3</v>
      </c>
      <c r="N7" s="16" t="s">
        <v>2</v>
      </c>
      <c r="O7" s="17" t="s">
        <v>14</v>
      </c>
    </row>
    <row r="8" spans="1:16" ht="29.5" thickBot="1" x14ac:dyDescent="0.4">
      <c r="A8" s="1">
        <v>1</v>
      </c>
      <c r="B8" s="113" t="s">
        <v>25</v>
      </c>
      <c r="C8" s="91">
        <v>37001</v>
      </c>
      <c r="D8" s="91" t="s">
        <v>149</v>
      </c>
      <c r="E8" s="20">
        <v>842</v>
      </c>
      <c r="F8" s="114" t="s">
        <v>135</v>
      </c>
      <c r="G8" s="23" t="s">
        <v>150</v>
      </c>
      <c r="H8" s="68" t="s">
        <v>151</v>
      </c>
      <c r="I8" s="98">
        <v>527</v>
      </c>
      <c r="J8" s="124" t="s">
        <v>105</v>
      </c>
      <c r="K8" s="116">
        <v>43259</v>
      </c>
      <c r="L8" s="116">
        <v>43864</v>
      </c>
      <c r="M8" s="82">
        <f t="shared" ref="M8:M10" si="0">+(L8-K8)/365</f>
        <v>1.6575342465753424</v>
      </c>
      <c r="N8" s="82">
        <f t="shared" ref="N8:N11" si="1">+M8</f>
        <v>1.6575342465753424</v>
      </c>
      <c r="O8" s="50">
        <v>531</v>
      </c>
      <c r="P8" s="106"/>
    </row>
    <row r="9" spans="1:16" ht="58" x14ac:dyDescent="0.35">
      <c r="A9" s="115"/>
      <c r="B9" s="116"/>
      <c r="C9" s="116"/>
      <c r="D9" s="116"/>
      <c r="E9" s="117"/>
      <c r="F9" s="118"/>
      <c r="G9" s="125" t="s">
        <v>152</v>
      </c>
      <c r="H9" s="120" t="s">
        <v>153</v>
      </c>
      <c r="I9" s="126" t="s">
        <v>154</v>
      </c>
      <c r="J9" s="124" t="s">
        <v>105</v>
      </c>
      <c r="K9" s="116">
        <v>41689</v>
      </c>
      <c r="L9" s="116">
        <v>43131</v>
      </c>
      <c r="M9" s="82">
        <f t="shared" si="0"/>
        <v>3.9506849315068493</v>
      </c>
      <c r="N9" s="82">
        <f t="shared" si="1"/>
        <v>3.9506849315068493</v>
      </c>
      <c r="O9" s="122">
        <v>532</v>
      </c>
      <c r="P9" s="106"/>
    </row>
    <row r="10" spans="1:16" ht="58" x14ac:dyDescent="0.35">
      <c r="A10" s="115"/>
      <c r="B10" s="116"/>
      <c r="C10" s="116"/>
      <c r="D10" s="116"/>
      <c r="E10" s="117"/>
      <c r="F10" s="118"/>
      <c r="G10" s="125" t="s">
        <v>155</v>
      </c>
      <c r="H10" s="120" t="s">
        <v>153</v>
      </c>
      <c r="I10" s="126" t="s">
        <v>156</v>
      </c>
      <c r="J10" s="124" t="s">
        <v>105</v>
      </c>
      <c r="K10" s="116">
        <v>40301</v>
      </c>
      <c r="L10" s="116">
        <v>41688</v>
      </c>
      <c r="M10" s="82">
        <f t="shared" si="0"/>
        <v>3.8</v>
      </c>
      <c r="N10" s="82">
        <f t="shared" si="1"/>
        <v>3.8</v>
      </c>
      <c r="O10" s="122">
        <v>533</v>
      </c>
      <c r="P10" s="106"/>
    </row>
    <row r="11" spans="1:16" ht="15" thickBot="1" x14ac:dyDescent="0.4">
      <c r="A11" s="35"/>
      <c r="B11" s="103"/>
      <c r="C11" s="103"/>
      <c r="D11" s="103"/>
      <c r="E11" s="103"/>
      <c r="F11" s="103"/>
      <c r="G11" s="104"/>
      <c r="H11" s="100"/>
      <c r="I11" s="127"/>
      <c r="J11" s="128" t="s">
        <v>105</v>
      </c>
      <c r="K11" s="100">
        <v>39798</v>
      </c>
      <c r="L11" s="100">
        <v>40298</v>
      </c>
      <c r="M11" s="101">
        <f>+(L11-K11)/365</f>
        <v>1.3698630136986301</v>
      </c>
      <c r="N11" s="101">
        <f t="shared" si="1"/>
        <v>1.3698630136986301</v>
      </c>
      <c r="O11" s="102">
        <v>534</v>
      </c>
      <c r="P11" s="106"/>
    </row>
    <row r="12" spans="1:16" ht="28.5" customHeight="1" x14ac:dyDescent="0.35">
      <c r="A12" s="106"/>
      <c r="L12" s="83" t="s">
        <v>11</v>
      </c>
      <c r="M12" s="84">
        <f>SUM(M8:M11)</f>
        <v>10.778082191780822</v>
      </c>
      <c r="N12" s="84">
        <f>SUM(N8:N11)</f>
        <v>10.778082191780822</v>
      </c>
      <c r="P12" s="106"/>
    </row>
    <row r="13" spans="1:16" ht="24.75" customHeight="1" x14ac:dyDescent="0.35">
      <c r="B13" s="111"/>
      <c r="L13" s="12" t="s">
        <v>13</v>
      </c>
      <c r="M13" s="13">
        <v>5</v>
      </c>
      <c r="N13" s="13">
        <v>4</v>
      </c>
      <c r="P13" s="106"/>
    </row>
    <row r="14" spans="1:16" x14ac:dyDescent="0.35">
      <c r="P14" s="106"/>
    </row>
    <row r="16" spans="1:16" x14ac:dyDescent="0.35">
      <c r="G16" s="85"/>
      <c r="H16" s="85"/>
      <c r="I16" s="85"/>
    </row>
    <row r="17" spans="7:9" x14ac:dyDescent="0.35">
      <c r="G17" s="85"/>
      <c r="H17" s="85"/>
      <c r="I17" s="85"/>
    </row>
    <row r="18" spans="7:9" x14ac:dyDescent="0.35">
      <c r="G18" s="85"/>
      <c r="H18" s="85"/>
      <c r="I18" s="85"/>
    </row>
    <row r="19" spans="7:9" x14ac:dyDescent="0.35">
      <c r="G19" s="85"/>
      <c r="H19" s="85"/>
      <c r="I19" s="85"/>
    </row>
  </sheetData>
  <mergeCells count="6"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D6" zoomScale="80" zoomScaleNormal="80" workbookViewId="0">
      <selection activeCell="J13" sqref="J13"/>
    </sheetView>
  </sheetViews>
  <sheetFormatPr baseColWidth="10" defaultColWidth="11.453125" defaultRowHeight="14.5" x14ac:dyDescent="0.35"/>
  <cols>
    <col min="1" max="1" width="4.54296875" customWidth="1"/>
    <col min="2" max="2" width="25.54296875" customWidth="1"/>
    <col min="3" max="3" width="15.453125" customWidth="1"/>
    <col min="4" max="4" width="14.54296875" customWidth="1"/>
    <col min="5" max="5" width="13.453125" bestFit="1" customWidth="1"/>
    <col min="6" max="6" width="14.453125" customWidth="1"/>
    <col min="7" max="7" width="35.1796875" customWidth="1"/>
    <col min="8" max="9" width="16.54296875" customWidth="1"/>
    <col min="10" max="10" width="32.81640625" customWidth="1"/>
    <col min="11" max="11" width="16.1796875" customWidth="1"/>
    <col min="12" max="12" width="13.81640625" customWidth="1"/>
    <col min="13" max="14" width="13.54296875" customWidth="1"/>
    <col min="15" max="15" width="12.81640625" style="106" customWidth="1"/>
    <col min="16" max="16" width="14.453125" customWidth="1"/>
  </cols>
  <sheetData>
    <row r="1" spans="1:16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3" spans="1:16" ht="15" thickBot="1" x14ac:dyDescent="0.4"/>
    <row r="4" spans="1:16" ht="20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2"/>
    </row>
    <row r="5" spans="1:16" ht="51" customHeight="1" thickBot="1" x14ac:dyDescent="0.4">
      <c r="A5" s="137" t="s">
        <v>157</v>
      </c>
      <c r="B5" s="138"/>
      <c r="C5" s="155" t="s">
        <v>158</v>
      </c>
      <c r="D5" s="165"/>
      <c r="E5" s="165"/>
      <c r="F5" s="165"/>
      <c r="G5" s="165"/>
      <c r="H5" s="165"/>
      <c r="I5" s="165"/>
      <c r="J5" s="157"/>
      <c r="K5" s="157"/>
      <c r="L5" s="157"/>
      <c r="M5" s="157"/>
      <c r="N5" s="157"/>
      <c r="O5" s="158"/>
    </row>
    <row r="6" spans="1:16" ht="15" thickBot="1" x14ac:dyDescent="0.4">
      <c r="A6" s="159" t="s">
        <v>9</v>
      </c>
      <c r="B6" s="160"/>
      <c r="C6" s="160"/>
      <c r="D6" s="160"/>
      <c r="E6" s="160"/>
      <c r="F6" s="160"/>
      <c r="G6" s="160"/>
      <c r="H6" s="160"/>
      <c r="I6" s="161"/>
      <c r="J6" s="162" t="s">
        <v>10</v>
      </c>
      <c r="K6" s="163"/>
      <c r="L6" s="163"/>
      <c r="M6" s="163"/>
      <c r="N6" s="163"/>
      <c r="O6" s="164"/>
    </row>
    <row r="7" spans="1:16" ht="58.5" thickBot="1" x14ac:dyDescent="0.4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8" t="s">
        <v>17</v>
      </c>
      <c r="G7" s="16" t="s">
        <v>7</v>
      </c>
      <c r="H7" s="16" t="s">
        <v>8</v>
      </c>
      <c r="I7" s="17" t="s">
        <v>27</v>
      </c>
      <c r="J7" s="15" t="s">
        <v>6</v>
      </c>
      <c r="K7" s="16" t="s">
        <v>0</v>
      </c>
      <c r="L7" s="16" t="s">
        <v>1</v>
      </c>
      <c r="M7" s="16" t="s">
        <v>3</v>
      </c>
      <c r="N7" s="16" t="s">
        <v>2</v>
      </c>
      <c r="O7" s="17" t="s">
        <v>14</v>
      </c>
    </row>
    <row r="8" spans="1:16" ht="73" thickBot="1" x14ac:dyDescent="0.4">
      <c r="A8" s="1">
        <v>1</v>
      </c>
      <c r="B8" s="113" t="s">
        <v>46</v>
      </c>
      <c r="C8" s="91">
        <v>38588</v>
      </c>
      <c r="D8" s="91">
        <v>39099</v>
      </c>
      <c r="E8" s="20">
        <v>43647</v>
      </c>
      <c r="F8" s="114" t="s">
        <v>135</v>
      </c>
      <c r="G8" s="23" t="s">
        <v>159</v>
      </c>
      <c r="H8" s="68" t="s">
        <v>160</v>
      </c>
      <c r="I8" s="51" t="s">
        <v>161</v>
      </c>
      <c r="J8" s="129" t="s">
        <v>162</v>
      </c>
      <c r="K8" s="91">
        <v>42433</v>
      </c>
      <c r="L8" s="91">
        <v>44168</v>
      </c>
      <c r="M8" s="82">
        <f t="shared" ref="M8" si="0">+(L8-K8)/365</f>
        <v>4.7534246575342465</v>
      </c>
      <c r="N8" s="82">
        <f t="shared" ref="N8:N11" si="1">+M8</f>
        <v>4.7534246575342465</v>
      </c>
      <c r="O8" s="50">
        <v>549</v>
      </c>
      <c r="P8" s="106"/>
    </row>
    <row r="9" spans="1:16" ht="43.5" x14ac:dyDescent="0.35">
      <c r="A9" s="1"/>
      <c r="B9" s="92"/>
      <c r="C9" s="92"/>
      <c r="D9" s="92"/>
      <c r="E9" s="92"/>
      <c r="F9" s="92"/>
      <c r="G9" s="23" t="s">
        <v>163</v>
      </c>
      <c r="H9" s="20" t="s">
        <v>164</v>
      </c>
      <c r="I9" s="51">
        <v>544</v>
      </c>
      <c r="J9" s="129" t="s">
        <v>165</v>
      </c>
      <c r="K9" s="91">
        <v>42037</v>
      </c>
      <c r="L9" s="91">
        <v>42429</v>
      </c>
      <c r="M9" s="82">
        <f>+(L9-K9)/365</f>
        <v>1.0739726027397261</v>
      </c>
      <c r="N9" s="82">
        <f t="shared" si="1"/>
        <v>1.0739726027397261</v>
      </c>
      <c r="O9" s="50" t="s">
        <v>166</v>
      </c>
      <c r="P9" s="106"/>
    </row>
    <row r="10" spans="1:16" x14ac:dyDescent="0.35">
      <c r="A10" s="1"/>
      <c r="B10" s="76"/>
      <c r="C10" s="76"/>
      <c r="D10" s="76"/>
      <c r="E10" s="76"/>
      <c r="F10" s="76"/>
      <c r="G10" s="93"/>
      <c r="H10" s="20"/>
      <c r="I10" s="51"/>
      <c r="J10" s="129" t="s">
        <v>105</v>
      </c>
      <c r="K10" s="91">
        <v>40133</v>
      </c>
      <c r="L10" s="91">
        <v>42035</v>
      </c>
      <c r="M10" s="82">
        <f>+(L10-K10)/365</f>
        <v>5.2109589041095887</v>
      </c>
      <c r="N10" s="82">
        <f t="shared" si="1"/>
        <v>5.2109589041095887</v>
      </c>
      <c r="O10" s="50" t="s">
        <v>167</v>
      </c>
      <c r="P10" s="106"/>
    </row>
    <row r="11" spans="1:16" ht="15" thickBot="1" x14ac:dyDescent="0.4">
      <c r="A11" s="35"/>
      <c r="B11" s="103"/>
      <c r="C11" s="103"/>
      <c r="D11" s="103"/>
      <c r="E11" s="103"/>
      <c r="F11" s="103"/>
      <c r="G11" s="104"/>
      <c r="H11" s="105"/>
      <c r="I11" s="52"/>
      <c r="J11" s="99" t="s">
        <v>105</v>
      </c>
      <c r="K11" s="100">
        <v>39264</v>
      </c>
      <c r="L11" s="100">
        <v>40132</v>
      </c>
      <c r="M11" s="101">
        <f t="shared" ref="M11" si="2">+(L11-K11)/365</f>
        <v>2.3780821917808219</v>
      </c>
      <c r="N11" s="101">
        <f t="shared" si="1"/>
        <v>2.3780821917808219</v>
      </c>
      <c r="O11" s="102">
        <v>555</v>
      </c>
      <c r="P11" s="106"/>
    </row>
    <row r="12" spans="1:16" ht="28.5" customHeight="1" x14ac:dyDescent="0.35">
      <c r="A12" s="106"/>
      <c r="L12" s="83" t="s">
        <v>11</v>
      </c>
      <c r="M12" s="84">
        <f>SUM(M8:M11)</f>
        <v>13.416438356164383</v>
      </c>
      <c r="N12" s="84">
        <f>SUM(N8:N11)</f>
        <v>13.416438356164383</v>
      </c>
      <c r="P12" s="106"/>
    </row>
    <row r="13" spans="1:16" ht="24.75" customHeight="1" x14ac:dyDescent="0.35">
      <c r="G13" s="111"/>
      <c r="L13" s="12" t="s">
        <v>13</v>
      </c>
      <c r="M13" s="13">
        <v>3</v>
      </c>
      <c r="N13" s="13">
        <v>1</v>
      </c>
      <c r="P13" s="106"/>
    </row>
    <row r="14" spans="1:16" x14ac:dyDescent="0.35">
      <c r="P14" s="106"/>
    </row>
    <row r="16" spans="1:16" x14ac:dyDescent="0.35">
      <c r="G16" s="85"/>
      <c r="H16" s="85"/>
      <c r="I16" s="85"/>
    </row>
    <row r="17" spans="7:9" x14ac:dyDescent="0.35">
      <c r="G17" s="85"/>
      <c r="H17" s="85"/>
      <c r="I17" s="85"/>
    </row>
    <row r="18" spans="7:9" x14ac:dyDescent="0.35">
      <c r="G18" s="85"/>
      <c r="H18" s="85"/>
      <c r="I18" s="85"/>
    </row>
    <row r="19" spans="7:9" x14ac:dyDescent="0.35">
      <c r="G19" s="85"/>
      <c r="H19" s="85"/>
      <c r="I19" s="85"/>
    </row>
  </sheetData>
  <mergeCells count="6"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2" zoomScale="70" zoomScaleNormal="70" workbookViewId="0">
      <selection sqref="A1:O1"/>
    </sheetView>
  </sheetViews>
  <sheetFormatPr baseColWidth="10" defaultColWidth="11.453125" defaultRowHeight="14.5" x14ac:dyDescent="0.35"/>
  <cols>
    <col min="1" max="1" width="4.54296875" customWidth="1"/>
    <col min="2" max="2" width="25.54296875" customWidth="1"/>
    <col min="3" max="3" width="15.453125" customWidth="1"/>
    <col min="4" max="4" width="14.54296875" customWidth="1"/>
    <col min="5" max="5" width="13.453125" bestFit="1" customWidth="1"/>
    <col min="6" max="6" width="14.453125" customWidth="1"/>
    <col min="7" max="7" width="43.26953125" customWidth="1"/>
    <col min="8" max="8" width="19.1796875" customWidth="1"/>
    <col min="9" max="9" width="16.54296875" customWidth="1"/>
    <col min="10" max="10" width="32.81640625" style="130" customWidth="1"/>
    <col min="11" max="11" width="16.1796875" customWidth="1"/>
    <col min="12" max="12" width="13.81640625" customWidth="1"/>
    <col min="13" max="14" width="13.54296875" customWidth="1"/>
    <col min="15" max="15" width="12.81640625" style="106" customWidth="1"/>
    <col min="16" max="16" width="14.453125" customWidth="1"/>
  </cols>
  <sheetData>
    <row r="1" spans="1:16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3" spans="1:16" ht="15" thickBot="1" x14ac:dyDescent="0.4"/>
    <row r="4" spans="1:16" ht="20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2"/>
    </row>
    <row r="5" spans="1:16" ht="49.5" customHeight="1" thickBot="1" x14ac:dyDescent="0.4">
      <c r="A5" s="137" t="s">
        <v>157</v>
      </c>
      <c r="B5" s="138"/>
      <c r="C5" s="155" t="s">
        <v>168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73"/>
    </row>
    <row r="6" spans="1:16" ht="15" thickBot="1" x14ac:dyDescent="0.4">
      <c r="A6" s="159" t="s">
        <v>9</v>
      </c>
      <c r="B6" s="160"/>
      <c r="C6" s="160"/>
      <c r="D6" s="160"/>
      <c r="E6" s="160"/>
      <c r="F6" s="160"/>
      <c r="G6" s="160"/>
      <c r="H6" s="160"/>
      <c r="I6" s="160"/>
      <c r="J6" s="174" t="s">
        <v>10</v>
      </c>
      <c r="K6" s="175"/>
      <c r="L6" s="175"/>
      <c r="M6" s="175"/>
      <c r="N6" s="175"/>
      <c r="O6" s="176"/>
    </row>
    <row r="7" spans="1:16" ht="58.5" thickBot="1" x14ac:dyDescent="0.4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8" t="s">
        <v>17</v>
      </c>
      <c r="G7" s="16" t="s">
        <v>7</v>
      </c>
      <c r="H7" s="16" t="s">
        <v>8</v>
      </c>
      <c r="I7" s="123" t="s">
        <v>27</v>
      </c>
      <c r="J7" s="131" t="s">
        <v>6</v>
      </c>
      <c r="K7" s="30" t="s">
        <v>0</v>
      </c>
      <c r="L7" s="30" t="s">
        <v>1</v>
      </c>
      <c r="M7" s="30" t="s">
        <v>3</v>
      </c>
      <c r="N7" s="30" t="s">
        <v>2</v>
      </c>
      <c r="O7" s="41" t="s">
        <v>14</v>
      </c>
    </row>
    <row r="8" spans="1:16" ht="44" thickBot="1" x14ac:dyDescent="0.4">
      <c r="A8" s="1">
        <v>1</v>
      </c>
      <c r="B8" s="113" t="s">
        <v>25</v>
      </c>
      <c r="C8" s="91">
        <v>36732</v>
      </c>
      <c r="D8" s="91">
        <v>38387</v>
      </c>
      <c r="E8" s="20">
        <v>39424</v>
      </c>
      <c r="F8" s="114" t="s">
        <v>135</v>
      </c>
      <c r="G8" s="23" t="s">
        <v>169</v>
      </c>
      <c r="H8" s="68" t="s">
        <v>170</v>
      </c>
      <c r="I8" s="98" t="s">
        <v>171</v>
      </c>
      <c r="J8" s="132" t="s">
        <v>172</v>
      </c>
      <c r="K8" s="91">
        <v>42599</v>
      </c>
      <c r="L8" s="91">
        <v>43185</v>
      </c>
      <c r="M8" s="82">
        <f t="shared" ref="M8" si="0">+(L8-K8)/365</f>
        <v>1.6054794520547946</v>
      </c>
      <c r="N8" s="82">
        <f t="shared" ref="N8:N10" si="1">+M8</f>
        <v>1.6054794520547946</v>
      </c>
      <c r="O8" s="50">
        <v>570</v>
      </c>
      <c r="P8" s="106"/>
    </row>
    <row r="9" spans="1:16" ht="43.5" x14ac:dyDescent="0.35">
      <c r="A9" s="1"/>
      <c r="B9" s="92"/>
      <c r="C9" s="92"/>
      <c r="D9" s="92"/>
      <c r="E9" s="92"/>
      <c r="F9" s="92"/>
      <c r="G9" s="46" t="s">
        <v>175</v>
      </c>
      <c r="H9" s="20" t="s">
        <v>173</v>
      </c>
      <c r="I9" s="98" t="s">
        <v>174</v>
      </c>
      <c r="J9" s="171" t="s">
        <v>105</v>
      </c>
      <c r="K9" s="91">
        <v>42430</v>
      </c>
      <c r="L9" s="91">
        <v>42475</v>
      </c>
      <c r="M9" s="82">
        <f>+(L9-K9)/365</f>
        <v>0.12328767123287671</v>
      </c>
      <c r="N9" s="82">
        <f t="shared" si="1"/>
        <v>0.12328767123287671</v>
      </c>
      <c r="O9" s="50">
        <v>571</v>
      </c>
      <c r="P9" s="106"/>
    </row>
    <row r="10" spans="1:16" x14ac:dyDescent="0.35">
      <c r="A10" s="1"/>
      <c r="B10" s="76"/>
      <c r="C10" s="76"/>
      <c r="D10" s="76"/>
      <c r="E10" s="76"/>
      <c r="F10" s="76"/>
      <c r="G10" s="93"/>
      <c r="H10" s="20"/>
      <c r="I10" s="98"/>
      <c r="J10" s="171"/>
      <c r="K10" s="91">
        <v>42314</v>
      </c>
      <c r="L10" s="91">
        <v>42405</v>
      </c>
      <c r="M10" s="82">
        <f>+(L10-K10)/365</f>
        <v>0.24931506849315069</v>
      </c>
      <c r="N10" s="82">
        <f t="shared" si="1"/>
        <v>0.24931506849315069</v>
      </c>
      <c r="O10" s="50">
        <v>572</v>
      </c>
      <c r="P10" s="106"/>
    </row>
    <row r="11" spans="1:16" ht="15" thickBot="1" x14ac:dyDescent="0.4">
      <c r="A11" s="35"/>
      <c r="B11" s="103"/>
      <c r="C11" s="103"/>
      <c r="D11" s="103"/>
      <c r="E11" s="103"/>
      <c r="F11" s="103"/>
      <c r="G11" s="133"/>
      <c r="H11" s="105"/>
      <c r="I11" s="127"/>
      <c r="J11" s="172"/>
      <c r="K11" s="100">
        <v>40492</v>
      </c>
      <c r="L11" s="100">
        <v>42124</v>
      </c>
      <c r="M11" s="101">
        <f t="shared" ref="M11" si="2">+(L11-K11)/365</f>
        <v>4.4712328767123291</v>
      </c>
      <c r="N11" s="101">
        <f>M11</f>
        <v>4.4712328767123291</v>
      </c>
      <c r="O11" s="102">
        <v>573</v>
      </c>
      <c r="P11" s="106"/>
    </row>
    <row r="12" spans="1:16" ht="28.5" customHeight="1" x14ac:dyDescent="0.35">
      <c r="A12" s="106"/>
      <c r="L12" s="83" t="s">
        <v>11</v>
      </c>
      <c r="M12" s="84">
        <f>SUM(M8:M11)</f>
        <v>6.4493150684931511</v>
      </c>
      <c r="N12" s="84">
        <f>SUM(N8:N11)</f>
        <v>6.4493150684931511</v>
      </c>
      <c r="P12" s="106"/>
    </row>
    <row r="13" spans="1:16" ht="24.75" customHeight="1" x14ac:dyDescent="0.35">
      <c r="B13" s="111"/>
      <c r="L13" s="12" t="s">
        <v>13</v>
      </c>
      <c r="M13" s="13">
        <v>3</v>
      </c>
      <c r="N13" s="13">
        <v>1</v>
      </c>
      <c r="P13" s="106"/>
    </row>
    <row r="14" spans="1:16" x14ac:dyDescent="0.35">
      <c r="P14" s="106"/>
    </row>
    <row r="16" spans="1:16" x14ac:dyDescent="0.35">
      <c r="G16" s="85"/>
      <c r="H16" s="85"/>
      <c r="I16" s="85"/>
    </row>
    <row r="17" spans="7:9" x14ac:dyDescent="0.35">
      <c r="G17" s="85"/>
      <c r="H17" s="85"/>
      <c r="I17" s="85"/>
    </row>
    <row r="18" spans="7:9" x14ac:dyDescent="0.35">
      <c r="G18" s="85"/>
      <c r="H18" s="85"/>
      <c r="I18" s="85"/>
    </row>
    <row r="19" spans="7:9" x14ac:dyDescent="0.35">
      <c r="G19" s="85"/>
      <c r="H19" s="85"/>
      <c r="I19" s="85"/>
    </row>
  </sheetData>
  <mergeCells count="7">
    <mergeCell ref="J9:J11"/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zoomScale="80" zoomScaleNormal="80" workbookViewId="0">
      <selection activeCell="A2" sqref="A2"/>
    </sheetView>
  </sheetViews>
  <sheetFormatPr baseColWidth="10" defaultColWidth="11.453125" defaultRowHeight="14.5" x14ac:dyDescent="0.35"/>
  <cols>
    <col min="1" max="1" width="4.54296875" customWidth="1"/>
    <col min="2" max="2" width="24.81640625" customWidth="1"/>
    <col min="3" max="3" width="15.453125" customWidth="1"/>
    <col min="4" max="4" width="14.54296875" customWidth="1"/>
    <col min="5" max="5" width="15.453125" customWidth="1"/>
    <col min="6" max="6" width="14.453125" customWidth="1"/>
    <col min="7" max="7" width="16.1796875" customWidth="1"/>
    <col min="8" max="8" width="16.54296875" customWidth="1"/>
    <col min="9" max="9" width="14.54296875" customWidth="1"/>
    <col min="10" max="10" width="32.81640625" customWidth="1"/>
    <col min="11" max="11" width="16.1796875" customWidth="1"/>
    <col min="12" max="12" width="13.81640625" customWidth="1"/>
    <col min="13" max="14" width="13.54296875" customWidth="1"/>
    <col min="15" max="15" width="12.81640625" customWidth="1"/>
    <col min="16" max="16" width="46.1796875" customWidth="1"/>
  </cols>
  <sheetData>
    <row r="1" spans="1:16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3" spans="1:16" ht="15" thickBot="1" x14ac:dyDescent="0.4"/>
    <row r="4" spans="1:16" ht="21.75" customHeight="1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2"/>
    </row>
    <row r="5" spans="1:16" ht="45.75" customHeight="1" thickBot="1" x14ac:dyDescent="0.4">
      <c r="A5" s="153" t="s">
        <v>45</v>
      </c>
      <c r="B5" s="154"/>
      <c r="C5" s="155" t="s">
        <v>53</v>
      </c>
      <c r="D5" s="156"/>
      <c r="E5" s="156"/>
      <c r="F5" s="156"/>
      <c r="G5" s="156"/>
      <c r="H5" s="156"/>
      <c r="I5" s="156"/>
      <c r="J5" s="157"/>
      <c r="K5" s="157"/>
      <c r="L5" s="157"/>
      <c r="M5" s="157"/>
      <c r="N5" s="157"/>
      <c r="O5" s="158"/>
    </row>
    <row r="6" spans="1:16" ht="27.75" customHeight="1" thickBot="1" x14ac:dyDescent="0.4">
      <c r="A6" s="159" t="s">
        <v>9</v>
      </c>
      <c r="B6" s="160"/>
      <c r="C6" s="160"/>
      <c r="D6" s="160"/>
      <c r="E6" s="160"/>
      <c r="F6" s="160"/>
      <c r="G6" s="160"/>
      <c r="H6" s="160"/>
      <c r="I6" s="161"/>
      <c r="J6" s="162" t="s">
        <v>10</v>
      </c>
      <c r="K6" s="163"/>
      <c r="L6" s="163"/>
      <c r="M6" s="163"/>
      <c r="N6" s="163"/>
      <c r="O6" s="164"/>
    </row>
    <row r="7" spans="1:16" ht="87.75" customHeight="1" thickBot="1" x14ac:dyDescent="0.4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8" t="s">
        <v>17</v>
      </c>
      <c r="G7" s="16" t="s">
        <v>7</v>
      </c>
      <c r="H7" s="16" t="s">
        <v>8</v>
      </c>
      <c r="I7" s="17" t="s">
        <v>27</v>
      </c>
      <c r="J7" s="15" t="s">
        <v>6</v>
      </c>
      <c r="K7" s="16" t="s">
        <v>0</v>
      </c>
      <c r="L7" s="16" t="s">
        <v>1</v>
      </c>
      <c r="M7" s="16" t="s">
        <v>3</v>
      </c>
      <c r="N7" s="16" t="s">
        <v>2</v>
      </c>
      <c r="O7" s="17" t="s">
        <v>27</v>
      </c>
    </row>
    <row r="8" spans="1:16" s="26" customFormat="1" ht="29.25" customHeight="1" thickBot="1" x14ac:dyDescent="0.4">
      <c r="A8" s="1">
        <v>1</v>
      </c>
      <c r="B8" s="44" t="s">
        <v>26</v>
      </c>
      <c r="C8" s="4">
        <v>32731</v>
      </c>
      <c r="D8" s="4">
        <v>34697</v>
      </c>
      <c r="E8" s="6">
        <v>57826</v>
      </c>
      <c r="F8" s="7"/>
      <c r="G8" s="42"/>
      <c r="H8" s="6"/>
      <c r="I8" s="14"/>
      <c r="J8" s="63" t="s">
        <v>71</v>
      </c>
      <c r="K8" s="64">
        <v>43191</v>
      </c>
      <c r="L8" s="64">
        <v>44245</v>
      </c>
      <c r="M8" s="9">
        <f t="shared" ref="M8:M16" si="0">+(L8-K8)/365</f>
        <v>2.8876712328767122</v>
      </c>
      <c r="N8" s="9">
        <f t="shared" ref="N8" si="1">+M8</f>
        <v>2.8876712328767122</v>
      </c>
      <c r="O8" s="27">
        <v>303</v>
      </c>
      <c r="P8" s="48" t="s">
        <v>72</v>
      </c>
    </row>
    <row r="9" spans="1:16" s="26" customFormat="1" ht="29.25" customHeight="1" x14ac:dyDescent="0.35">
      <c r="A9" s="1">
        <v>2</v>
      </c>
      <c r="B9" s="6"/>
      <c r="C9" s="6">
        <v>297</v>
      </c>
      <c r="D9" s="6">
        <v>299</v>
      </c>
      <c r="E9" s="6">
        <v>302</v>
      </c>
      <c r="F9" s="6"/>
      <c r="G9" s="55"/>
      <c r="H9" s="6"/>
      <c r="I9" s="14"/>
      <c r="J9" s="39" t="s">
        <v>73</v>
      </c>
      <c r="K9" s="4">
        <v>41852</v>
      </c>
      <c r="L9" s="4">
        <v>41960</v>
      </c>
      <c r="M9" s="9">
        <f t="shared" si="0"/>
        <v>0.29589041095890412</v>
      </c>
      <c r="N9" s="9">
        <v>0</v>
      </c>
      <c r="O9" s="27">
        <v>304</v>
      </c>
      <c r="P9" s="47"/>
    </row>
    <row r="10" spans="1:16" s="26" customFormat="1" ht="29.25" customHeight="1" x14ac:dyDescent="0.35">
      <c r="A10" s="1">
        <v>3</v>
      </c>
      <c r="B10" s="6"/>
      <c r="C10" s="6"/>
      <c r="D10" s="6"/>
      <c r="E10" s="6"/>
      <c r="F10" s="6"/>
      <c r="G10" s="55"/>
      <c r="H10" s="6"/>
      <c r="I10" s="14"/>
      <c r="J10" s="63" t="s">
        <v>74</v>
      </c>
      <c r="K10" s="64">
        <v>41568</v>
      </c>
      <c r="L10" s="64">
        <v>41800</v>
      </c>
      <c r="M10" s="9">
        <f t="shared" si="0"/>
        <v>0.63561643835616444</v>
      </c>
      <c r="N10" s="9">
        <v>0</v>
      </c>
      <c r="O10" s="27">
        <v>305</v>
      </c>
      <c r="P10" s="45"/>
    </row>
    <row r="11" spans="1:16" s="26" customFormat="1" ht="29.25" customHeight="1" x14ac:dyDescent="0.35">
      <c r="A11" s="1">
        <v>4</v>
      </c>
      <c r="B11" s="6"/>
      <c r="C11" s="6"/>
      <c r="D11" s="6"/>
      <c r="E11" s="6"/>
      <c r="F11" s="6"/>
      <c r="G11" s="55"/>
      <c r="H11" s="6"/>
      <c r="I11" s="14"/>
      <c r="J11" s="63" t="s">
        <v>75</v>
      </c>
      <c r="K11" s="64">
        <v>40645</v>
      </c>
      <c r="L11" s="64">
        <v>41079</v>
      </c>
      <c r="M11" s="9">
        <f t="shared" si="0"/>
        <v>1.189041095890411</v>
      </c>
      <c r="N11" s="9">
        <v>0</v>
      </c>
      <c r="O11" s="27">
        <v>306</v>
      </c>
      <c r="P11" s="45"/>
    </row>
    <row r="12" spans="1:16" s="26" customFormat="1" ht="29.25" customHeight="1" x14ac:dyDescent="0.35">
      <c r="A12" s="1">
        <v>5</v>
      </c>
      <c r="B12" s="6"/>
      <c r="C12" s="6"/>
      <c r="D12" s="6"/>
      <c r="E12" s="6"/>
      <c r="F12" s="6"/>
      <c r="G12" s="55"/>
      <c r="H12" s="6"/>
      <c r="I12" s="14"/>
      <c r="J12" s="39" t="s">
        <v>76</v>
      </c>
      <c r="K12" s="64">
        <v>39366</v>
      </c>
      <c r="L12" s="64">
        <v>40058</v>
      </c>
      <c r="M12" s="9">
        <f t="shared" si="0"/>
        <v>1.8958904109589041</v>
      </c>
      <c r="N12" s="9">
        <v>0</v>
      </c>
      <c r="O12" s="27">
        <v>307</v>
      </c>
      <c r="P12" s="45"/>
    </row>
    <row r="13" spans="1:16" s="26" customFormat="1" ht="29.25" customHeight="1" x14ac:dyDescent="0.35">
      <c r="A13" s="1">
        <v>6</v>
      </c>
      <c r="B13" s="6"/>
      <c r="C13" s="6"/>
      <c r="D13" s="6"/>
      <c r="E13" s="6"/>
      <c r="F13" s="6"/>
      <c r="G13" s="55"/>
      <c r="H13" s="6"/>
      <c r="I13" s="14"/>
      <c r="J13" s="63" t="s">
        <v>77</v>
      </c>
      <c r="K13" s="64">
        <v>37345</v>
      </c>
      <c r="L13" s="64">
        <v>37438</v>
      </c>
      <c r="M13" s="9">
        <f t="shared" si="0"/>
        <v>0.25479452054794521</v>
      </c>
      <c r="N13" s="9">
        <v>0</v>
      </c>
      <c r="O13" s="27">
        <v>308</v>
      </c>
      <c r="P13" s="45"/>
    </row>
    <row r="14" spans="1:16" s="26" customFormat="1" ht="29.25" customHeight="1" x14ac:dyDescent="0.35">
      <c r="A14" s="1">
        <v>7</v>
      </c>
      <c r="B14" s="6"/>
      <c r="C14" s="6"/>
      <c r="D14" s="6"/>
      <c r="E14" s="6"/>
      <c r="F14" s="6"/>
      <c r="G14" s="55"/>
      <c r="H14" s="6"/>
      <c r="I14" s="14"/>
      <c r="J14" s="63" t="s">
        <v>77</v>
      </c>
      <c r="K14" s="64">
        <v>36494</v>
      </c>
      <c r="L14" s="64">
        <v>37043</v>
      </c>
      <c r="M14" s="9">
        <f t="shared" si="0"/>
        <v>1.5041095890410958</v>
      </c>
      <c r="N14" s="9">
        <v>0</v>
      </c>
      <c r="O14" s="27">
        <v>308</v>
      </c>
      <c r="P14" s="46"/>
    </row>
    <row r="15" spans="1:16" s="26" customFormat="1" ht="29.25" customHeight="1" x14ac:dyDescent="0.35">
      <c r="A15" s="1">
        <v>8</v>
      </c>
      <c r="B15" s="6"/>
      <c r="C15" s="6"/>
      <c r="D15" s="6"/>
      <c r="E15" s="6"/>
      <c r="F15" s="6"/>
      <c r="G15" s="55"/>
      <c r="H15" s="6"/>
      <c r="I15" s="14"/>
      <c r="J15" s="63" t="s">
        <v>77</v>
      </c>
      <c r="K15" s="64">
        <v>34607</v>
      </c>
      <c r="L15" s="64">
        <v>36312</v>
      </c>
      <c r="M15" s="9">
        <f t="shared" si="0"/>
        <v>4.6712328767123283</v>
      </c>
      <c r="N15" s="9">
        <v>0</v>
      </c>
      <c r="O15" s="27">
        <v>308</v>
      </c>
      <c r="P15" s="46"/>
    </row>
    <row r="16" spans="1:16" s="26" customFormat="1" ht="29.25" customHeight="1" thickBot="1" x14ac:dyDescent="0.4">
      <c r="A16" s="1">
        <v>9</v>
      </c>
      <c r="B16" s="37"/>
      <c r="C16" s="37"/>
      <c r="D16" s="37"/>
      <c r="E16" s="37"/>
      <c r="F16" s="37"/>
      <c r="G16" s="56"/>
      <c r="H16" s="37"/>
      <c r="I16" s="38"/>
      <c r="J16" s="63" t="s">
        <v>78</v>
      </c>
      <c r="K16" s="4">
        <v>32732</v>
      </c>
      <c r="L16" s="64">
        <v>34578</v>
      </c>
      <c r="M16" s="33">
        <f t="shared" si="0"/>
        <v>5.0575342465753428</v>
      </c>
      <c r="N16" s="9"/>
      <c r="O16" s="34"/>
      <c r="P16" s="46"/>
    </row>
    <row r="17" spans="1:15" ht="28.5" customHeight="1" x14ac:dyDescent="0.35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10" t="s">
        <v>11</v>
      </c>
      <c r="M17" s="11">
        <f>SUM(M8:M16)</f>
        <v>18.391780821917809</v>
      </c>
      <c r="N17" s="11">
        <f>SUM(N8:N16)</f>
        <v>2.8876712328767122</v>
      </c>
      <c r="O17" s="5"/>
    </row>
    <row r="18" spans="1:15" ht="24.75" customHeight="1" x14ac:dyDescent="0.45">
      <c r="B18" s="65"/>
      <c r="L18" s="12" t="s">
        <v>13</v>
      </c>
      <c r="M18" s="13">
        <v>10</v>
      </c>
      <c r="N18" s="13">
        <v>2</v>
      </c>
    </row>
    <row r="21" spans="1:15" x14ac:dyDescent="0.35">
      <c r="G21" s="21"/>
      <c r="H21" s="21"/>
      <c r="I21" s="21"/>
    </row>
    <row r="22" spans="1:15" x14ac:dyDescent="0.35">
      <c r="G22" s="21"/>
      <c r="H22" s="21"/>
      <c r="I22" s="21"/>
    </row>
    <row r="23" spans="1:15" x14ac:dyDescent="0.35">
      <c r="G23" s="21"/>
      <c r="H23" s="21"/>
      <c r="I23" s="21"/>
    </row>
    <row r="24" spans="1:15" x14ac:dyDescent="0.35">
      <c r="G24" s="21"/>
      <c r="H24" s="21"/>
      <c r="I24" s="21"/>
    </row>
  </sheetData>
  <mergeCells count="6">
    <mergeCell ref="A1:O1"/>
    <mergeCell ref="A4:O4"/>
    <mergeCell ref="A5:B5"/>
    <mergeCell ref="C5:O5"/>
    <mergeCell ref="A6:I6"/>
    <mergeCell ref="J6:O6"/>
  </mergeCell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80" zoomScaleNormal="80" workbookViewId="0">
      <selection sqref="A1:N1"/>
    </sheetView>
  </sheetViews>
  <sheetFormatPr baseColWidth="10" defaultColWidth="11.453125" defaultRowHeight="14.5" x14ac:dyDescent="0.35"/>
  <cols>
    <col min="1" max="1" width="4.54296875" customWidth="1"/>
    <col min="2" max="2" width="24.81640625" customWidth="1"/>
    <col min="3" max="3" width="15.453125" customWidth="1"/>
    <col min="4" max="4" width="14.54296875" customWidth="1"/>
    <col min="5" max="5" width="14.81640625" customWidth="1"/>
    <col min="6" max="6" width="35.1796875" customWidth="1"/>
    <col min="7" max="8" width="16.54296875" customWidth="1"/>
    <col min="9" max="9" width="32.81640625" customWidth="1"/>
    <col min="10" max="10" width="16.1796875" customWidth="1"/>
    <col min="11" max="11" width="13.81640625" customWidth="1"/>
    <col min="12" max="13" width="13.54296875" customWidth="1"/>
    <col min="14" max="14" width="12.81640625" customWidth="1"/>
    <col min="15" max="15" width="14.453125" customWidth="1"/>
  </cols>
  <sheetData>
    <row r="1" spans="1:14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3" spans="1:14" ht="15" thickBot="1" x14ac:dyDescent="0.4"/>
    <row r="4" spans="1:14" ht="21.75" customHeight="1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</row>
    <row r="5" spans="1:14" ht="62.5" customHeight="1" thickBot="1" x14ac:dyDescent="0.4">
      <c r="A5" s="137" t="s">
        <v>38</v>
      </c>
      <c r="B5" s="138"/>
      <c r="C5" s="155" t="s">
        <v>44</v>
      </c>
      <c r="D5" s="156"/>
      <c r="E5" s="156"/>
      <c r="F5" s="156"/>
      <c r="G5" s="156"/>
      <c r="H5" s="156"/>
      <c r="I5" s="157"/>
      <c r="J5" s="157"/>
      <c r="K5" s="157"/>
      <c r="L5" s="157"/>
      <c r="M5" s="157"/>
      <c r="N5" s="158"/>
    </row>
    <row r="6" spans="1:14" ht="27.75" customHeight="1" thickBot="1" x14ac:dyDescent="0.4">
      <c r="A6" s="159" t="s">
        <v>9</v>
      </c>
      <c r="B6" s="160"/>
      <c r="C6" s="160"/>
      <c r="D6" s="160"/>
      <c r="E6" s="160"/>
      <c r="F6" s="160"/>
      <c r="G6" s="160"/>
      <c r="H6" s="161"/>
      <c r="I6" s="162" t="s">
        <v>10</v>
      </c>
      <c r="J6" s="163"/>
      <c r="K6" s="163"/>
      <c r="L6" s="163"/>
      <c r="M6" s="163"/>
      <c r="N6" s="164"/>
    </row>
    <row r="7" spans="1:14" s="26" customFormat="1" ht="58.5" thickBot="1" x14ac:dyDescent="0.4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6" t="s">
        <v>7</v>
      </c>
      <c r="G7" s="16" t="s">
        <v>8</v>
      </c>
      <c r="H7" s="17" t="s">
        <v>27</v>
      </c>
      <c r="I7" s="15" t="s">
        <v>6</v>
      </c>
      <c r="J7" s="16" t="s">
        <v>0</v>
      </c>
      <c r="K7" s="16" t="s">
        <v>1</v>
      </c>
      <c r="L7" s="16" t="s">
        <v>3</v>
      </c>
      <c r="M7" s="16" t="s">
        <v>2</v>
      </c>
      <c r="N7" s="17" t="s">
        <v>27</v>
      </c>
    </row>
    <row r="8" spans="1:14" s="57" customFormat="1" ht="58.5" thickBot="1" x14ac:dyDescent="0.4">
      <c r="A8" s="15"/>
      <c r="B8" s="44" t="s">
        <v>19</v>
      </c>
      <c r="C8" s="4">
        <v>33844</v>
      </c>
      <c r="D8" s="4">
        <v>35426</v>
      </c>
      <c r="E8" s="6">
        <v>53129</v>
      </c>
      <c r="F8" s="42" t="s">
        <v>79</v>
      </c>
      <c r="G8" s="42" t="s">
        <v>43</v>
      </c>
      <c r="H8" s="14">
        <v>321</v>
      </c>
      <c r="I8" s="39" t="s">
        <v>42</v>
      </c>
      <c r="J8" s="68">
        <v>44768</v>
      </c>
      <c r="K8" s="68">
        <v>45132</v>
      </c>
      <c r="L8" s="9">
        <f t="shared" ref="L8:L10" si="0">+(K8-J8)/365</f>
        <v>0.99726027397260275</v>
      </c>
      <c r="M8" s="9">
        <f t="shared" ref="M8:M10" si="1">+L8</f>
        <v>0.99726027397260275</v>
      </c>
      <c r="N8" s="27">
        <v>326</v>
      </c>
    </row>
    <row r="9" spans="1:14" s="57" customFormat="1" ht="72.5" x14ac:dyDescent="0.35">
      <c r="A9" s="15"/>
      <c r="B9" s="6"/>
      <c r="C9" s="6">
        <v>317</v>
      </c>
      <c r="D9" s="6">
        <v>319</v>
      </c>
      <c r="E9" s="6">
        <v>324</v>
      </c>
      <c r="F9" s="54" t="s">
        <v>80</v>
      </c>
      <c r="G9" s="42" t="s">
        <v>41</v>
      </c>
      <c r="H9" s="14">
        <v>322</v>
      </c>
      <c r="I9" s="39" t="s">
        <v>42</v>
      </c>
      <c r="J9" s="68">
        <v>44385</v>
      </c>
      <c r="K9" s="68">
        <v>44749</v>
      </c>
      <c r="L9" s="9">
        <f t="shared" si="0"/>
        <v>0.99726027397260275</v>
      </c>
      <c r="M9" s="9">
        <f t="shared" si="1"/>
        <v>0.99726027397260275</v>
      </c>
      <c r="N9" s="27">
        <v>326</v>
      </c>
    </row>
    <row r="10" spans="1:14" s="57" customFormat="1" ht="27" customHeight="1" x14ac:dyDescent="0.35">
      <c r="A10" s="70"/>
      <c r="B10" s="67"/>
      <c r="C10" s="71"/>
      <c r="D10" s="72"/>
      <c r="E10" s="72"/>
      <c r="F10" s="73"/>
      <c r="G10" s="73"/>
      <c r="H10" s="74"/>
      <c r="I10" s="39" t="s">
        <v>42</v>
      </c>
      <c r="J10" s="68">
        <v>43285</v>
      </c>
      <c r="K10" s="68">
        <v>44380</v>
      </c>
      <c r="L10" s="9">
        <f t="shared" si="0"/>
        <v>3</v>
      </c>
      <c r="M10" s="9">
        <f t="shared" si="1"/>
        <v>3</v>
      </c>
      <c r="N10" s="27">
        <v>326</v>
      </c>
    </row>
    <row r="11" spans="1:14" s="26" customFormat="1" ht="27" customHeight="1" x14ac:dyDescent="0.35">
      <c r="A11" s="20"/>
      <c r="B11" s="20"/>
      <c r="C11" s="20"/>
      <c r="D11" s="20"/>
      <c r="E11" s="20"/>
      <c r="F11" s="20"/>
      <c r="G11" s="20"/>
      <c r="H11" s="20"/>
      <c r="I11" s="69" t="s">
        <v>42</v>
      </c>
      <c r="J11" s="68">
        <v>42661</v>
      </c>
      <c r="K11" s="68">
        <v>43148</v>
      </c>
      <c r="L11" s="9">
        <f t="shared" ref="L11:L16" si="2">+(K11-J11)/365</f>
        <v>1.3342465753424657</v>
      </c>
      <c r="M11" s="9">
        <f t="shared" ref="M11:M16" si="3">+L11</f>
        <v>1.3342465753424657</v>
      </c>
      <c r="N11" s="27">
        <v>327</v>
      </c>
    </row>
    <row r="12" spans="1:14" s="26" customFormat="1" ht="94.5" customHeight="1" x14ac:dyDescent="0.35">
      <c r="A12" s="20"/>
      <c r="B12" s="20"/>
      <c r="C12" s="20"/>
      <c r="D12" s="20"/>
      <c r="E12" s="20"/>
      <c r="F12" s="20"/>
      <c r="G12" s="20"/>
      <c r="H12" s="20"/>
      <c r="I12" s="69" t="s">
        <v>37</v>
      </c>
      <c r="J12" s="4">
        <v>42345</v>
      </c>
      <c r="K12" s="4">
        <v>42624</v>
      </c>
      <c r="L12" s="9">
        <f t="shared" si="2"/>
        <v>0.76438356164383559</v>
      </c>
      <c r="M12" s="9">
        <f t="shared" si="3"/>
        <v>0.76438356164383559</v>
      </c>
      <c r="N12" s="27">
        <v>328</v>
      </c>
    </row>
    <row r="13" spans="1:14" s="26" customFormat="1" ht="24" customHeight="1" x14ac:dyDescent="0.35">
      <c r="A13" s="1"/>
      <c r="B13" s="6"/>
      <c r="C13" s="6"/>
      <c r="D13" s="6"/>
      <c r="E13" s="6"/>
      <c r="F13" s="6"/>
      <c r="G13" s="6"/>
      <c r="H13" s="14"/>
      <c r="I13" s="39" t="s">
        <v>81</v>
      </c>
      <c r="J13" s="4">
        <v>40392</v>
      </c>
      <c r="K13" s="4">
        <v>42155</v>
      </c>
      <c r="L13" s="9">
        <f t="shared" si="2"/>
        <v>4.8301369863013699</v>
      </c>
      <c r="M13" s="9">
        <f t="shared" si="3"/>
        <v>4.8301369863013699</v>
      </c>
      <c r="N13" s="27">
        <v>329</v>
      </c>
    </row>
    <row r="14" spans="1:14" s="26" customFormat="1" ht="29" x14ac:dyDescent="0.35">
      <c r="A14" s="1"/>
      <c r="B14" s="6"/>
      <c r="C14" s="6"/>
      <c r="D14" s="6"/>
      <c r="E14" s="6"/>
      <c r="F14" s="55"/>
      <c r="G14" s="6"/>
      <c r="H14" s="14"/>
      <c r="I14" s="39" t="s">
        <v>40</v>
      </c>
      <c r="J14" s="4">
        <v>40118</v>
      </c>
      <c r="K14" s="4">
        <v>40390</v>
      </c>
      <c r="L14" s="9">
        <f t="shared" si="2"/>
        <v>0.74520547945205484</v>
      </c>
      <c r="M14" s="9">
        <f t="shared" si="3"/>
        <v>0.74520547945205484</v>
      </c>
      <c r="N14" s="27">
        <v>330</v>
      </c>
    </row>
    <row r="15" spans="1:14" s="26" customFormat="1" ht="27.75" customHeight="1" x14ac:dyDescent="0.35">
      <c r="A15" s="1"/>
      <c r="B15" s="6"/>
      <c r="C15" s="6"/>
      <c r="D15" s="6"/>
      <c r="E15" s="6"/>
      <c r="F15" s="55"/>
      <c r="G15" s="6"/>
      <c r="H15" s="14"/>
      <c r="I15" s="39" t="s">
        <v>177</v>
      </c>
      <c r="J15" s="4">
        <v>39748</v>
      </c>
      <c r="K15" s="4">
        <v>40117</v>
      </c>
      <c r="L15" s="9">
        <f t="shared" si="2"/>
        <v>1.010958904109589</v>
      </c>
      <c r="M15" s="9">
        <f t="shared" si="3"/>
        <v>1.010958904109589</v>
      </c>
      <c r="N15" s="27">
        <v>331</v>
      </c>
    </row>
    <row r="16" spans="1:14" s="26" customFormat="1" ht="29.5" thickBot="1" x14ac:dyDescent="0.4">
      <c r="A16" s="35"/>
      <c r="B16" s="37"/>
      <c r="C16" s="37"/>
      <c r="D16" s="37"/>
      <c r="E16" s="37"/>
      <c r="F16" s="56"/>
      <c r="G16" s="37"/>
      <c r="H16" s="38"/>
      <c r="I16" s="31" t="s">
        <v>39</v>
      </c>
      <c r="J16" s="32">
        <v>34578</v>
      </c>
      <c r="K16" s="32">
        <v>39599</v>
      </c>
      <c r="L16" s="33">
        <f t="shared" si="2"/>
        <v>13.756164383561643</v>
      </c>
      <c r="M16" s="33">
        <f t="shared" si="3"/>
        <v>13.756164383561643</v>
      </c>
      <c r="N16" s="34">
        <v>332</v>
      </c>
    </row>
    <row r="17" spans="1:15" s="26" customFormat="1" ht="28.5" customHeight="1" x14ac:dyDescent="0.35">
      <c r="A17" s="2"/>
      <c r="B17" s="28"/>
      <c r="C17" s="28"/>
      <c r="D17" s="28"/>
      <c r="E17" s="28"/>
      <c r="F17" s="28"/>
      <c r="G17" s="28"/>
      <c r="H17" s="28"/>
      <c r="I17" s="28"/>
      <c r="J17" s="28"/>
      <c r="K17" s="10" t="s">
        <v>11</v>
      </c>
      <c r="L17" s="11">
        <f>SUM(L8:L16)</f>
        <v>27.435616438356163</v>
      </c>
      <c r="M17" s="11">
        <f>SUM(M8:M16)</f>
        <v>27.435616438356163</v>
      </c>
      <c r="N17" s="28"/>
    </row>
    <row r="18" spans="1:15" s="26" customFormat="1" ht="24.75" customHeight="1" x14ac:dyDescent="0.45">
      <c r="B18" s="65"/>
      <c r="K18" s="12" t="s">
        <v>13</v>
      </c>
      <c r="L18" s="13"/>
      <c r="M18" s="13">
        <v>10</v>
      </c>
    </row>
    <row r="19" spans="1:15" x14ac:dyDescent="0.35">
      <c r="O19" s="26"/>
    </row>
    <row r="21" spans="1:15" x14ac:dyDescent="0.35">
      <c r="F21" s="21"/>
      <c r="G21" s="21"/>
      <c r="H21" s="21"/>
    </row>
    <row r="22" spans="1:15" x14ac:dyDescent="0.35">
      <c r="F22" s="21"/>
      <c r="G22" s="21"/>
      <c r="H22" s="21"/>
    </row>
    <row r="23" spans="1:15" x14ac:dyDescent="0.35">
      <c r="F23" s="21"/>
      <c r="G23" s="21"/>
      <c r="H23" s="21"/>
    </row>
    <row r="24" spans="1:15" x14ac:dyDescent="0.35">
      <c r="F24" s="21"/>
      <c r="G24" s="21"/>
      <c r="H24" s="21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80" zoomScaleNormal="80" workbookViewId="0">
      <selection sqref="A1:N1"/>
    </sheetView>
  </sheetViews>
  <sheetFormatPr baseColWidth="10" defaultColWidth="11.453125" defaultRowHeight="14.5" x14ac:dyDescent="0.35"/>
  <cols>
    <col min="1" max="1" width="4.54296875" customWidth="1"/>
    <col min="2" max="2" width="24.81640625" customWidth="1"/>
    <col min="3" max="3" width="15.453125" customWidth="1"/>
    <col min="4" max="4" width="14.54296875" customWidth="1"/>
    <col min="5" max="5" width="14.7265625" customWidth="1"/>
    <col min="6" max="6" width="35.1796875" customWidth="1"/>
    <col min="7" max="8" width="16.54296875" customWidth="1"/>
    <col min="9" max="9" width="32.81640625" customWidth="1"/>
    <col min="10" max="10" width="16.1796875" customWidth="1"/>
    <col min="11" max="11" width="13.81640625" customWidth="1"/>
    <col min="12" max="13" width="13.54296875" customWidth="1"/>
    <col min="14" max="14" width="12.81640625" customWidth="1"/>
    <col min="15" max="15" width="20" customWidth="1"/>
  </cols>
  <sheetData>
    <row r="1" spans="1:15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3" spans="1:15" ht="15" thickBot="1" x14ac:dyDescent="0.4"/>
    <row r="4" spans="1:15" ht="21.75" customHeight="1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</row>
    <row r="5" spans="1:15" ht="61.4" customHeight="1" thickBot="1" x14ac:dyDescent="0.4">
      <c r="A5" s="137" t="s">
        <v>38</v>
      </c>
      <c r="B5" s="138"/>
      <c r="C5" s="155" t="s">
        <v>55</v>
      </c>
      <c r="D5" s="165"/>
      <c r="E5" s="165"/>
      <c r="F5" s="165"/>
      <c r="G5" s="165"/>
      <c r="H5" s="165"/>
      <c r="I5" s="157"/>
      <c r="J5" s="157"/>
      <c r="K5" s="157"/>
      <c r="L5" s="157"/>
      <c r="M5" s="157"/>
      <c r="N5" s="158"/>
    </row>
    <row r="6" spans="1:15" ht="27.75" customHeight="1" thickBot="1" x14ac:dyDescent="0.4">
      <c r="A6" s="159" t="s">
        <v>9</v>
      </c>
      <c r="B6" s="160"/>
      <c r="C6" s="160"/>
      <c r="D6" s="160"/>
      <c r="E6" s="160"/>
      <c r="F6" s="160"/>
      <c r="G6" s="160"/>
      <c r="H6" s="161"/>
      <c r="I6" s="162" t="s">
        <v>10</v>
      </c>
      <c r="J6" s="163"/>
      <c r="K6" s="163"/>
      <c r="L6" s="163"/>
      <c r="M6" s="163"/>
      <c r="N6" s="164"/>
    </row>
    <row r="7" spans="1:15" s="66" customFormat="1" ht="58" x14ac:dyDescent="0.35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6" t="s">
        <v>7</v>
      </c>
      <c r="G7" s="16" t="s">
        <v>8</v>
      </c>
      <c r="H7" s="17" t="s">
        <v>27</v>
      </c>
      <c r="I7" s="15" t="s">
        <v>6</v>
      </c>
      <c r="J7" s="16" t="s">
        <v>0</v>
      </c>
      <c r="K7" s="16" t="s">
        <v>1</v>
      </c>
      <c r="L7" s="16" t="s">
        <v>3</v>
      </c>
      <c r="M7" s="16" t="s">
        <v>2</v>
      </c>
      <c r="N7" s="17" t="s">
        <v>27</v>
      </c>
    </row>
    <row r="8" spans="1:15" s="66" customFormat="1" ht="64.5" customHeight="1" x14ac:dyDescent="0.35">
      <c r="A8" s="1">
        <v>1</v>
      </c>
      <c r="B8" s="79" t="s">
        <v>85</v>
      </c>
      <c r="C8" s="80">
        <v>32853</v>
      </c>
      <c r="D8" s="80">
        <v>37211</v>
      </c>
      <c r="E8" s="81">
        <v>88812</v>
      </c>
      <c r="F8" s="23" t="s">
        <v>88</v>
      </c>
      <c r="G8" s="23" t="s">
        <v>43</v>
      </c>
      <c r="H8" s="51">
        <v>341</v>
      </c>
      <c r="I8" s="46" t="s">
        <v>86</v>
      </c>
      <c r="J8" s="68">
        <v>40483</v>
      </c>
      <c r="K8" s="68">
        <v>43290</v>
      </c>
      <c r="L8" s="82">
        <f t="shared" ref="L8:L9" si="0">+(K8-J8)/365</f>
        <v>7.6904109589041099</v>
      </c>
      <c r="M8" s="82">
        <f t="shared" ref="M8:M9" si="1">+L8</f>
        <v>7.6904109589041099</v>
      </c>
      <c r="N8" s="50">
        <v>343</v>
      </c>
      <c r="O8" s="29"/>
    </row>
    <row r="9" spans="1:15" s="66" customFormat="1" ht="38.25" customHeight="1" x14ac:dyDescent="0.35">
      <c r="A9" s="1"/>
      <c r="B9" s="20"/>
      <c r="C9" s="20">
        <v>337</v>
      </c>
      <c r="D9" s="20">
        <v>339</v>
      </c>
      <c r="E9" s="20">
        <v>342</v>
      </c>
      <c r="F9" s="23"/>
      <c r="G9" s="23"/>
      <c r="H9" s="51"/>
      <c r="I9" s="46" t="s">
        <v>87</v>
      </c>
      <c r="J9" s="68">
        <v>37453</v>
      </c>
      <c r="K9" s="68">
        <v>40482</v>
      </c>
      <c r="L9" s="82">
        <f t="shared" si="0"/>
        <v>8.2986301369863007</v>
      </c>
      <c r="M9" s="82">
        <f t="shared" si="1"/>
        <v>8.2986301369863007</v>
      </c>
      <c r="N9" s="50">
        <v>344</v>
      </c>
    </row>
    <row r="10" spans="1:15" x14ac:dyDescent="0.35">
      <c r="A10" s="66"/>
      <c r="K10" s="83" t="s">
        <v>11</v>
      </c>
      <c r="L10" s="84">
        <f>SUM(L8:L9)</f>
        <v>15.989041095890411</v>
      </c>
      <c r="M10" s="84">
        <f>SUM(M8:M9)</f>
        <v>15.989041095890411</v>
      </c>
      <c r="O10" s="66"/>
    </row>
    <row r="11" spans="1:15" x14ac:dyDescent="0.35">
      <c r="K11" s="12" t="s">
        <v>13</v>
      </c>
      <c r="L11" s="13"/>
      <c r="M11" s="13">
        <v>10</v>
      </c>
      <c r="O11" s="66"/>
    </row>
    <row r="12" spans="1:15" ht="18.5" x14ac:dyDescent="0.45">
      <c r="B12" s="65"/>
      <c r="O12" s="66"/>
    </row>
    <row r="14" spans="1:15" x14ac:dyDescent="0.35">
      <c r="F14" s="85"/>
      <c r="G14" s="85"/>
      <c r="H14" s="85"/>
    </row>
    <row r="15" spans="1:15" x14ac:dyDescent="0.35">
      <c r="F15" s="85"/>
      <c r="G15" s="85"/>
      <c r="H15" s="85"/>
    </row>
    <row r="16" spans="1:15" x14ac:dyDescent="0.35">
      <c r="F16" s="85"/>
      <c r="G16" s="85"/>
      <c r="H16" s="85"/>
    </row>
    <row r="17" spans="6:8" x14ac:dyDescent="0.35">
      <c r="F17" s="85"/>
      <c r="G17" s="85"/>
      <c r="H17" s="85"/>
    </row>
    <row r="21" spans="6:8" ht="28.5" customHeight="1" x14ac:dyDescent="0.35"/>
    <row r="22" spans="6:8" ht="24.75" customHeight="1" x14ac:dyDescent="0.35"/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E1" zoomScale="80" zoomScaleNormal="80" workbookViewId="0">
      <selection activeCell="M23" sqref="M23"/>
    </sheetView>
  </sheetViews>
  <sheetFormatPr baseColWidth="10" defaultColWidth="11.453125" defaultRowHeight="14.5" x14ac:dyDescent="0.35"/>
  <cols>
    <col min="1" max="1" width="4.54296875" customWidth="1"/>
    <col min="2" max="2" width="24.81640625" customWidth="1"/>
    <col min="3" max="3" width="15.453125" customWidth="1"/>
    <col min="4" max="4" width="14.54296875" customWidth="1"/>
    <col min="5" max="5" width="15.26953125" customWidth="1"/>
    <col min="6" max="6" width="35.1796875" customWidth="1"/>
    <col min="7" max="7" width="36.1796875" customWidth="1"/>
    <col min="8" max="8" width="11" customWidth="1"/>
    <col min="9" max="9" width="32.81640625" customWidth="1"/>
    <col min="10" max="10" width="16.1796875" customWidth="1"/>
    <col min="11" max="11" width="13.81640625" customWidth="1"/>
    <col min="12" max="13" width="13.54296875" customWidth="1"/>
    <col min="14" max="14" width="12.81640625" customWidth="1"/>
    <col min="15" max="15" width="27.54296875" style="43" customWidth="1"/>
  </cols>
  <sheetData>
    <row r="1" spans="1:15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3" spans="1:15" ht="15" thickBot="1" x14ac:dyDescent="0.4"/>
    <row r="4" spans="1:15" ht="21.75" customHeight="1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</row>
    <row r="5" spans="1:15" ht="126.65" customHeight="1" thickBot="1" x14ac:dyDescent="0.4">
      <c r="A5" s="137" t="s">
        <v>36</v>
      </c>
      <c r="B5" s="138"/>
      <c r="C5" s="155" t="s">
        <v>56</v>
      </c>
      <c r="D5" s="165"/>
      <c r="E5" s="165"/>
      <c r="F5" s="165"/>
      <c r="G5" s="165"/>
      <c r="H5" s="165"/>
      <c r="I5" s="157"/>
      <c r="J5" s="157"/>
      <c r="K5" s="157"/>
      <c r="L5" s="157"/>
      <c r="M5" s="157"/>
      <c r="N5" s="158"/>
    </row>
    <row r="6" spans="1:15" s="78" customFormat="1" ht="27.75" customHeight="1" thickBot="1" x14ac:dyDescent="0.4">
      <c r="A6" s="159" t="s">
        <v>9</v>
      </c>
      <c r="B6" s="160"/>
      <c r="C6" s="160"/>
      <c r="D6" s="160"/>
      <c r="E6" s="160"/>
      <c r="F6" s="160"/>
      <c r="G6" s="160"/>
      <c r="H6" s="161"/>
      <c r="I6" s="162" t="s">
        <v>10</v>
      </c>
      <c r="J6" s="163"/>
      <c r="K6" s="163"/>
      <c r="L6" s="163"/>
      <c r="M6" s="163"/>
      <c r="N6" s="164"/>
      <c r="O6" s="29"/>
    </row>
    <row r="7" spans="1:15" s="78" customFormat="1" ht="58" x14ac:dyDescent="0.35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6" t="s">
        <v>7</v>
      </c>
      <c r="G7" s="16" t="s">
        <v>8</v>
      </c>
      <c r="H7" s="17" t="s">
        <v>27</v>
      </c>
      <c r="I7" s="15" t="s">
        <v>6</v>
      </c>
      <c r="J7" s="16" t="s">
        <v>0</v>
      </c>
      <c r="K7" s="16" t="s">
        <v>1</v>
      </c>
      <c r="L7" s="16" t="s">
        <v>3</v>
      </c>
      <c r="M7" s="16" t="s">
        <v>2</v>
      </c>
      <c r="N7" s="17" t="s">
        <v>27</v>
      </c>
      <c r="O7" s="29"/>
    </row>
    <row r="8" spans="1:15" s="78" customFormat="1" ht="43.5" x14ac:dyDescent="0.35">
      <c r="A8" s="1">
        <v>1</v>
      </c>
      <c r="B8" s="79" t="s">
        <v>89</v>
      </c>
      <c r="C8" s="80">
        <v>37866</v>
      </c>
      <c r="D8" s="80">
        <v>38559</v>
      </c>
      <c r="E8" s="20">
        <v>87843</v>
      </c>
      <c r="F8" s="23" t="s">
        <v>90</v>
      </c>
      <c r="G8" s="23" t="s">
        <v>101</v>
      </c>
      <c r="H8" s="51">
        <v>356</v>
      </c>
      <c r="I8" s="46" t="s">
        <v>91</v>
      </c>
      <c r="J8" s="68">
        <v>44900</v>
      </c>
      <c r="K8" s="68">
        <v>44985</v>
      </c>
      <c r="L8" s="82">
        <f>+(K8-J8)/365</f>
        <v>0.23287671232876711</v>
      </c>
      <c r="M8" s="82">
        <f>+L8</f>
        <v>0.23287671232876711</v>
      </c>
      <c r="N8" s="50">
        <v>359</v>
      </c>
      <c r="O8" s="29"/>
    </row>
    <row r="9" spans="1:15" s="78" customFormat="1" ht="29" x14ac:dyDescent="0.35">
      <c r="A9" s="1"/>
      <c r="B9" s="20"/>
      <c r="C9" s="20">
        <v>352</v>
      </c>
      <c r="D9" s="20">
        <v>354</v>
      </c>
      <c r="E9" s="20">
        <v>357</v>
      </c>
      <c r="F9" s="23"/>
      <c r="G9" s="23"/>
      <c r="H9" s="51"/>
      <c r="I9" s="46" t="s">
        <v>92</v>
      </c>
      <c r="J9" s="68">
        <v>44047</v>
      </c>
      <c r="K9" s="68">
        <v>44377</v>
      </c>
      <c r="L9" s="82">
        <f>+(K9-J9)/365</f>
        <v>0.90410958904109584</v>
      </c>
      <c r="M9" s="87">
        <v>0</v>
      </c>
      <c r="N9" s="50">
        <v>360</v>
      </c>
      <c r="O9" s="29" t="s">
        <v>176</v>
      </c>
    </row>
    <row r="10" spans="1:15" s="78" customFormat="1" ht="45.75" customHeight="1" x14ac:dyDescent="0.35">
      <c r="A10" s="20"/>
      <c r="B10" s="20"/>
      <c r="C10" s="20"/>
      <c r="D10" s="20"/>
      <c r="E10" s="20"/>
      <c r="F10" s="23"/>
      <c r="G10" s="23"/>
      <c r="H10" s="20"/>
      <c r="I10" s="88" t="s">
        <v>92</v>
      </c>
      <c r="J10" s="68">
        <v>43514</v>
      </c>
      <c r="K10" s="68">
        <v>43921</v>
      </c>
      <c r="L10" s="82">
        <f t="shared" ref="L10:L21" si="0">+(K10-J10)/365</f>
        <v>1.1150684931506849</v>
      </c>
      <c r="M10" s="82">
        <f t="shared" ref="M10:M21" si="1">+L10</f>
        <v>1.1150684931506849</v>
      </c>
      <c r="N10" s="50">
        <v>361</v>
      </c>
      <c r="O10" s="29" t="s">
        <v>99</v>
      </c>
    </row>
    <row r="11" spans="1:15" s="78" customFormat="1" ht="43.5" x14ac:dyDescent="0.35">
      <c r="A11" s="2"/>
      <c r="B11" s="2"/>
      <c r="C11" s="2"/>
      <c r="D11" s="2"/>
      <c r="E11" s="2"/>
      <c r="F11" s="89"/>
      <c r="G11" s="89"/>
      <c r="H11" s="2"/>
      <c r="I11" s="46" t="s">
        <v>93</v>
      </c>
      <c r="J11" s="68">
        <v>43282</v>
      </c>
      <c r="K11" s="68">
        <v>43464</v>
      </c>
      <c r="L11" s="82">
        <f t="shared" si="0"/>
        <v>0.49863013698630138</v>
      </c>
      <c r="M11" s="82">
        <f t="shared" si="1"/>
        <v>0.49863013698630138</v>
      </c>
      <c r="N11" s="50">
        <v>362</v>
      </c>
      <c r="O11" s="29" t="s">
        <v>100</v>
      </c>
    </row>
    <row r="12" spans="1:15" s="78" customFormat="1" ht="29" x14ac:dyDescent="0.45">
      <c r="A12" s="2"/>
      <c r="B12" s="65"/>
      <c r="C12" s="2"/>
      <c r="D12" s="2"/>
      <c r="E12" s="2"/>
      <c r="F12" s="89"/>
      <c r="G12" s="89"/>
      <c r="H12" s="2"/>
      <c r="I12" s="46" t="s">
        <v>92</v>
      </c>
      <c r="J12" s="68">
        <v>42638</v>
      </c>
      <c r="K12" s="68">
        <v>43160</v>
      </c>
      <c r="L12" s="82">
        <f t="shared" si="0"/>
        <v>1.4301369863013698</v>
      </c>
      <c r="M12" s="87">
        <v>0</v>
      </c>
      <c r="N12" s="50">
        <v>363</v>
      </c>
      <c r="O12" s="29" t="s">
        <v>179</v>
      </c>
    </row>
    <row r="13" spans="1:15" s="78" customFormat="1" ht="29.25" customHeight="1" x14ac:dyDescent="0.35">
      <c r="A13" s="2"/>
      <c r="B13" s="2"/>
      <c r="C13" s="2"/>
      <c r="D13" s="2"/>
      <c r="E13" s="2"/>
      <c r="F13" s="89"/>
      <c r="G13" s="89"/>
      <c r="H13" s="2"/>
      <c r="I13" s="46" t="s">
        <v>94</v>
      </c>
      <c r="J13" s="68">
        <v>42188</v>
      </c>
      <c r="K13" s="68">
        <v>42400</v>
      </c>
      <c r="L13" s="82">
        <f t="shared" si="0"/>
        <v>0.58082191780821912</v>
      </c>
      <c r="M13" s="82">
        <f t="shared" si="1"/>
        <v>0.58082191780821912</v>
      </c>
      <c r="N13" s="50">
        <v>364</v>
      </c>
      <c r="O13" s="29"/>
    </row>
    <row r="14" spans="1:15" s="78" customFormat="1" ht="29.25" customHeight="1" x14ac:dyDescent="0.35">
      <c r="A14" s="2"/>
      <c r="B14" s="2"/>
      <c r="C14" s="2"/>
      <c r="D14" s="2"/>
      <c r="E14" s="2"/>
      <c r="F14" s="89"/>
      <c r="G14" s="89"/>
      <c r="H14" s="2"/>
      <c r="I14" s="46" t="s">
        <v>95</v>
      </c>
      <c r="J14" s="68">
        <v>41913</v>
      </c>
      <c r="K14" s="68">
        <v>42093</v>
      </c>
      <c r="L14" s="82">
        <f t="shared" si="0"/>
        <v>0.49315068493150682</v>
      </c>
      <c r="M14" s="82">
        <f>L14</f>
        <v>0.49315068493150682</v>
      </c>
      <c r="N14" s="50">
        <v>365</v>
      </c>
      <c r="O14" s="29"/>
    </row>
    <row r="15" spans="1:15" s="78" customFormat="1" ht="42" customHeight="1" x14ac:dyDescent="0.35">
      <c r="A15" s="2"/>
      <c r="B15" s="2"/>
      <c r="C15" s="2"/>
      <c r="D15" s="2"/>
      <c r="E15" s="2"/>
      <c r="F15" s="89"/>
      <c r="G15" s="89"/>
      <c r="H15" s="2"/>
      <c r="I15" s="46" t="s">
        <v>95</v>
      </c>
      <c r="J15" s="68">
        <v>41640</v>
      </c>
      <c r="K15" s="68">
        <v>41912</v>
      </c>
      <c r="L15" s="82">
        <f t="shared" si="0"/>
        <v>0.74520547945205484</v>
      </c>
      <c r="M15" s="87">
        <v>0</v>
      </c>
      <c r="N15" s="50">
        <v>366</v>
      </c>
      <c r="O15" s="29" t="s">
        <v>178</v>
      </c>
    </row>
    <row r="16" spans="1:15" s="78" customFormat="1" ht="29.25" customHeight="1" x14ac:dyDescent="0.35">
      <c r="A16" s="2"/>
      <c r="B16" s="2"/>
      <c r="C16" s="2"/>
      <c r="D16" s="2"/>
      <c r="E16" s="2"/>
      <c r="F16" s="89"/>
      <c r="G16" s="89"/>
      <c r="H16" s="2"/>
      <c r="I16" s="46" t="s">
        <v>95</v>
      </c>
      <c r="J16" s="68">
        <v>41518</v>
      </c>
      <c r="K16" s="68">
        <v>41639</v>
      </c>
      <c r="L16" s="82">
        <f t="shared" si="0"/>
        <v>0.33150684931506852</v>
      </c>
      <c r="M16" s="87">
        <v>0</v>
      </c>
      <c r="N16" s="50">
        <v>366</v>
      </c>
      <c r="O16" s="29" t="s">
        <v>178</v>
      </c>
    </row>
    <row r="17" spans="1:15" s="78" customFormat="1" ht="29.25" customHeight="1" x14ac:dyDescent="0.35">
      <c r="A17" s="2"/>
      <c r="B17" s="2"/>
      <c r="C17" s="2"/>
      <c r="D17" s="2"/>
      <c r="E17" s="2"/>
      <c r="F17" s="89"/>
      <c r="G17" s="89"/>
      <c r="H17" s="2"/>
      <c r="I17" s="46" t="s">
        <v>92</v>
      </c>
      <c r="J17" s="68">
        <v>41317</v>
      </c>
      <c r="K17" s="68">
        <v>41517</v>
      </c>
      <c r="L17" s="82">
        <f t="shared" si="0"/>
        <v>0.54794520547945202</v>
      </c>
      <c r="M17" s="87">
        <v>0</v>
      </c>
      <c r="N17" s="50">
        <v>367</v>
      </c>
      <c r="O17" s="29" t="s">
        <v>178</v>
      </c>
    </row>
    <row r="18" spans="1:15" s="78" customFormat="1" ht="29.25" customHeight="1" x14ac:dyDescent="0.35">
      <c r="A18" s="2"/>
      <c r="B18" s="2"/>
      <c r="C18" s="2"/>
      <c r="D18" s="2"/>
      <c r="E18" s="2"/>
      <c r="F18" s="89"/>
      <c r="G18" s="89"/>
      <c r="H18" s="2"/>
      <c r="I18" s="46" t="s">
        <v>95</v>
      </c>
      <c r="J18" s="68">
        <v>41025</v>
      </c>
      <c r="K18" s="68">
        <v>41306</v>
      </c>
      <c r="L18" s="82">
        <f t="shared" si="0"/>
        <v>0.76986301369863008</v>
      </c>
      <c r="M18" s="87">
        <v>0</v>
      </c>
      <c r="N18" s="50">
        <v>368</v>
      </c>
      <c r="O18" s="29" t="s">
        <v>178</v>
      </c>
    </row>
    <row r="19" spans="1:15" s="78" customFormat="1" ht="40.5" customHeight="1" x14ac:dyDescent="0.35">
      <c r="A19" s="2"/>
      <c r="B19" s="2"/>
      <c r="C19" s="2"/>
      <c r="D19" s="2"/>
      <c r="E19" s="2"/>
      <c r="F19" s="89"/>
      <c r="G19" s="89"/>
      <c r="H19" s="2"/>
      <c r="I19" s="46" t="s">
        <v>96</v>
      </c>
      <c r="J19" s="68">
        <v>40658</v>
      </c>
      <c r="K19" s="68">
        <v>41024</v>
      </c>
      <c r="L19" s="82">
        <f t="shared" si="0"/>
        <v>1.0027397260273974</v>
      </c>
      <c r="M19" s="87">
        <v>0</v>
      </c>
      <c r="N19" s="50">
        <v>369</v>
      </c>
      <c r="O19" s="29" t="s">
        <v>178</v>
      </c>
    </row>
    <row r="20" spans="1:15" s="78" customFormat="1" ht="30" customHeight="1" x14ac:dyDescent="0.35">
      <c r="A20" s="2"/>
      <c r="B20" s="2"/>
      <c r="C20" s="2"/>
      <c r="D20" s="2"/>
      <c r="E20" s="2"/>
      <c r="F20" s="89"/>
      <c r="G20" s="89"/>
      <c r="H20" s="2"/>
      <c r="I20" s="46" t="s">
        <v>93</v>
      </c>
      <c r="J20" s="68">
        <v>40483</v>
      </c>
      <c r="K20" s="68">
        <v>40656</v>
      </c>
      <c r="L20" s="82">
        <f t="shared" si="0"/>
        <v>0.47397260273972602</v>
      </c>
      <c r="M20" s="112">
        <f>L20</f>
        <v>0.47397260273972602</v>
      </c>
      <c r="N20" s="50">
        <v>370</v>
      </c>
      <c r="O20" s="29"/>
    </row>
    <row r="21" spans="1:15" s="78" customFormat="1" ht="21.75" customHeight="1" x14ac:dyDescent="0.35">
      <c r="A21" s="2"/>
      <c r="B21" s="2"/>
      <c r="C21" s="2"/>
      <c r="D21" s="2"/>
      <c r="E21" s="2"/>
      <c r="F21" s="89"/>
      <c r="G21" s="2"/>
      <c r="H21" s="2"/>
      <c r="I21" s="46" t="s">
        <v>97</v>
      </c>
      <c r="J21" s="68">
        <v>39426</v>
      </c>
      <c r="K21" s="68">
        <v>40420</v>
      </c>
      <c r="L21" s="82">
        <f t="shared" si="0"/>
        <v>2.7232876712328768</v>
      </c>
      <c r="M21" s="82">
        <f t="shared" si="1"/>
        <v>2.7232876712328768</v>
      </c>
      <c r="N21" s="50">
        <v>371</v>
      </c>
      <c r="O21" s="29"/>
    </row>
    <row r="22" spans="1:15" s="78" customFormat="1" x14ac:dyDescent="0.35">
      <c r="A22" s="2"/>
      <c r="B22" s="2"/>
      <c r="C22" s="2"/>
      <c r="D22" s="2"/>
      <c r="E22" s="2"/>
      <c r="F22" s="90"/>
      <c r="G22" s="2"/>
      <c r="H22" s="2"/>
      <c r="I22" s="46" t="s">
        <v>98</v>
      </c>
      <c r="J22" s="68">
        <v>37867</v>
      </c>
      <c r="K22" s="68">
        <v>38168</v>
      </c>
      <c r="L22" s="82">
        <f>+(K22-J22)/365</f>
        <v>0.8246575342465754</v>
      </c>
      <c r="M22" s="82">
        <f>+L22</f>
        <v>0.8246575342465754</v>
      </c>
      <c r="N22" s="50">
        <v>372</v>
      </c>
      <c r="O22" s="29"/>
    </row>
    <row r="23" spans="1:15" ht="28.5" customHeight="1" x14ac:dyDescent="0.35">
      <c r="A23" s="78"/>
      <c r="K23" s="83" t="s">
        <v>11</v>
      </c>
      <c r="L23" s="84">
        <f>SUM(L8:L22)</f>
        <v>12.673972602739726</v>
      </c>
      <c r="M23" s="134">
        <f>SUM(M8:M22)</f>
        <v>6.9424657534246572</v>
      </c>
    </row>
    <row r="24" spans="1:15" ht="24.75" customHeight="1" x14ac:dyDescent="0.35">
      <c r="K24" s="12" t="s">
        <v>13</v>
      </c>
      <c r="L24" s="13"/>
      <c r="M24" s="13">
        <v>10</v>
      </c>
    </row>
    <row r="27" spans="1:15" x14ac:dyDescent="0.35">
      <c r="F27" s="85"/>
      <c r="G27" s="85"/>
      <c r="H27" s="85"/>
    </row>
    <row r="28" spans="1:15" x14ac:dyDescent="0.35">
      <c r="F28" s="85"/>
      <c r="G28" s="85"/>
      <c r="H28" s="85"/>
    </row>
    <row r="29" spans="1:15" x14ac:dyDescent="0.35">
      <c r="F29" s="85"/>
      <c r="G29" s="85"/>
      <c r="H29" s="85"/>
    </row>
    <row r="30" spans="1:15" x14ac:dyDescent="0.35">
      <c r="F30" s="85"/>
      <c r="G30" s="85"/>
      <c r="H30" s="85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80" zoomScaleNormal="80" workbookViewId="0">
      <selection sqref="A1:N1"/>
    </sheetView>
  </sheetViews>
  <sheetFormatPr baseColWidth="10" defaultColWidth="11.453125" defaultRowHeight="14.5" x14ac:dyDescent="0.35"/>
  <cols>
    <col min="1" max="1" width="4.54296875" customWidth="1"/>
    <col min="2" max="2" width="24.81640625" customWidth="1"/>
    <col min="3" max="3" width="15.453125" customWidth="1"/>
    <col min="4" max="4" width="14.54296875" customWidth="1"/>
    <col min="5" max="5" width="16.7265625" customWidth="1"/>
    <col min="6" max="6" width="35.1796875" customWidth="1"/>
    <col min="7" max="8" width="16.54296875" customWidth="1"/>
    <col min="9" max="9" width="32.81640625" customWidth="1"/>
    <col min="10" max="10" width="16.1796875" customWidth="1"/>
    <col min="11" max="11" width="13.81640625" customWidth="1"/>
    <col min="12" max="13" width="13.54296875" customWidth="1"/>
    <col min="14" max="14" width="12.81640625" customWidth="1"/>
    <col min="15" max="15" width="14.453125" customWidth="1"/>
  </cols>
  <sheetData>
    <row r="1" spans="1:15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3" spans="1:15" ht="15" thickBot="1" x14ac:dyDescent="0.4"/>
    <row r="4" spans="1:15" ht="21.75" customHeight="1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</row>
    <row r="5" spans="1:15" ht="60" customHeight="1" thickBot="1" x14ac:dyDescent="0.4">
      <c r="A5" s="137" t="s">
        <v>35</v>
      </c>
      <c r="B5" s="138"/>
      <c r="C5" s="155" t="s">
        <v>34</v>
      </c>
      <c r="D5" s="156"/>
      <c r="E5" s="156"/>
      <c r="F5" s="156"/>
      <c r="G5" s="156"/>
      <c r="H5" s="156"/>
      <c r="I5" s="157"/>
      <c r="J5" s="157"/>
      <c r="K5" s="157"/>
      <c r="L5" s="157"/>
      <c r="M5" s="157"/>
      <c r="N5" s="158"/>
    </row>
    <row r="6" spans="1:15" ht="27.75" customHeight="1" thickBot="1" x14ac:dyDescent="0.4">
      <c r="A6" s="159" t="s">
        <v>9</v>
      </c>
      <c r="B6" s="160"/>
      <c r="C6" s="160"/>
      <c r="D6" s="160"/>
      <c r="E6" s="160"/>
      <c r="F6" s="160"/>
      <c r="G6" s="160"/>
      <c r="H6" s="161"/>
      <c r="I6" s="162" t="s">
        <v>10</v>
      </c>
      <c r="J6" s="163"/>
      <c r="K6" s="163"/>
      <c r="L6" s="163"/>
      <c r="M6" s="163"/>
      <c r="N6" s="164"/>
    </row>
    <row r="7" spans="1:15" ht="58" x14ac:dyDescent="0.35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6" t="s">
        <v>7</v>
      </c>
      <c r="G7" s="16"/>
      <c r="H7" s="17" t="s">
        <v>27</v>
      </c>
      <c r="I7" s="15" t="s">
        <v>6</v>
      </c>
      <c r="J7" s="16" t="s">
        <v>0</v>
      </c>
      <c r="K7" s="16" t="s">
        <v>1</v>
      </c>
      <c r="L7" s="16" t="s">
        <v>3</v>
      </c>
      <c r="M7" s="16" t="s">
        <v>2</v>
      </c>
      <c r="N7" s="17" t="s">
        <v>27</v>
      </c>
    </row>
    <row r="8" spans="1:15" ht="58" x14ac:dyDescent="0.35">
      <c r="A8" s="1">
        <v>1</v>
      </c>
      <c r="B8" s="42" t="s">
        <v>82</v>
      </c>
      <c r="C8" s="4">
        <v>28087</v>
      </c>
      <c r="D8" s="4">
        <v>29420</v>
      </c>
      <c r="E8" s="6">
        <v>19563</v>
      </c>
      <c r="F8" s="24" t="s">
        <v>33</v>
      </c>
      <c r="G8" s="24" t="s">
        <v>32</v>
      </c>
      <c r="H8" s="14">
        <v>383</v>
      </c>
      <c r="I8" s="40" t="s">
        <v>31</v>
      </c>
      <c r="J8" s="4">
        <v>30046</v>
      </c>
      <c r="K8" s="4">
        <v>42245</v>
      </c>
      <c r="L8" s="9">
        <f>+(K8-J8)/365</f>
        <v>33.421917808219177</v>
      </c>
      <c r="M8" s="9">
        <f>+L8</f>
        <v>33.421917808219177</v>
      </c>
      <c r="N8" s="27">
        <v>388</v>
      </c>
      <c r="O8" s="26"/>
    </row>
    <row r="9" spans="1:15" ht="44" thickBot="1" x14ac:dyDescent="0.4">
      <c r="A9" s="35"/>
      <c r="B9" s="36"/>
      <c r="C9" s="37">
        <v>378</v>
      </c>
      <c r="D9" s="37">
        <v>380</v>
      </c>
      <c r="E9" s="75">
        <v>387</v>
      </c>
      <c r="F9" s="22" t="s">
        <v>30</v>
      </c>
      <c r="G9" s="24" t="s">
        <v>29</v>
      </c>
      <c r="H9" s="6">
        <v>385</v>
      </c>
      <c r="I9" s="8"/>
      <c r="J9" s="4"/>
      <c r="K9" s="32"/>
      <c r="L9" s="33">
        <f>+(K9-J9)/365</f>
        <v>0</v>
      </c>
      <c r="M9" s="33">
        <f>+L9</f>
        <v>0</v>
      </c>
      <c r="N9" s="53"/>
      <c r="O9" s="26"/>
    </row>
    <row r="10" spans="1:15" ht="58" x14ac:dyDescent="0.35">
      <c r="A10" s="2"/>
      <c r="B10" s="5"/>
      <c r="C10" s="5"/>
      <c r="D10" s="5"/>
      <c r="E10" s="5"/>
      <c r="F10" s="77" t="s">
        <v>84</v>
      </c>
      <c r="G10" s="20" t="s">
        <v>83</v>
      </c>
      <c r="H10" s="6">
        <v>382</v>
      </c>
      <c r="I10" s="3"/>
      <c r="J10" s="3"/>
      <c r="K10" s="10" t="s">
        <v>11</v>
      </c>
      <c r="L10" s="11">
        <f>SUM(L8:L9)</f>
        <v>33.421917808219177</v>
      </c>
      <c r="M10" s="11">
        <f>SUM(M8:M9)</f>
        <v>33.421917808219177</v>
      </c>
      <c r="N10" s="5"/>
      <c r="O10" s="26"/>
    </row>
    <row r="11" spans="1:15" ht="24.75" customHeight="1" x14ac:dyDescent="0.45">
      <c r="B11" s="65"/>
      <c r="F11" s="76"/>
      <c r="G11" s="76"/>
      <c r="H11" s="76"/>
      <c r="I11" s="76"/>
      <c r="J11" s="76"/>
      <c r="K11" s="12" t="s">
        <v>13</v>
      </c>
      <c r="L11" s="13"/>
      <c r="M11" s="13">
        <v>10</v>
      </c>
      <c r="O11" s="26"/>
    </row>
    <row r="12" spans="1:15" x14ac:dyDescent="0.35">
      <c r="O12" s="26"/>
    </row>
    <row r="14" spans="1:15" x14ac:dyDescent="0.35">
      <c r="F14" s="21"/>
      <c r="G14" s="21"/>
      <c r="H14" s="21"/>
    </row>
    <row r="15" spans="1:15" x14ac:dyDescent="0.35">
      <c r="F15" s="21"/>
      <c r="G15" s="21"/>
      <c r="H15" s="21"/>
    </row>
    <row r="16" spans="1:15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6">
    <mergeCell ref="A1:N1"/>
    <mergeCell ref="A4:N4"/>
    <mergeCell ref="A5:B5"/>
    <mergeCell ref="C5:N5"/>
    <mergeCell ref="A6:H6"/>
    <mergeCell ref="I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="80" zoomScaleNormal="80" workbookViewId="0">
      <selection sqref="A1:N1"/>
    </sheetView>
  </sheetViews>
  <sheetFormatPr baseColWidth="10" defaultColWidth="11.453125" defaultRowHeight="14.5" x14ac:dyDescent="0.35"/>
  <cols>
    <col min="1" max="1" width="4.54296875" customWidth="1"/>
    <col min="2" max="2" width="25.54296875" customWidth="1"/>
    <col min="3" max="3" width="15.453125" customWidth="1"/>
    <col min="4" max="4" width="14.54296875" customWidth="1"/>
    <col min="5" max="5" width="15.453125" customWidth="1"/>
    <col min="6" max="6" width="35.1796875" customWidth="1"/>
    <col min="7" max="7" width="39.1796875" customWidth="1"/>
    <col min="8" max="8" width="16.54296875" customWidth="1"/>
    <col min="9" max="9" width="32.81640625" style="78" customWidth="1"/>
    <col min="10" max="10" width="16.1796875" customWidth="1"/>
    <col min="11" max="11" width="13.81640625" customWidth="1"/>
    <col min="12" max="13" width="13.54296875" customWidth="1"/>
    <col min="14" max="14" width="12.81640625" style="29" customWidth="1"/>
    <col min="15" max="15" width="19.81640625" customWidth="1"/>
  </cols>
  <sheetData>
    <row r="1" spans="1:16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3" spans="1:16" ht="15" thickBot="1" x14ac:dyDescent="0.4"/>
    <row r="4" spans="1:16" ht="21.75" customHeight="1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</row>
    <row r="5" spans="1:16" ht="85.4" customHeight="1" thickBot="1" x14ac:dyDescent="0.4">
      <c r="A5" s="137" t="s">
        <v>21</v>
      </c>
      <c r="B5" s="138"/>
      <c r="C5" s="155" t="s">
        <v>68</v>
      </c>
      <c r="D5" s="165"/>
      <c r="E5" s="165"/>
      <c r="F5" s="165"/>
      <c r="G5" s="165"/>
      <c r="H5" s="165"/>
      <c r="I5" s="157"/>
      <c r="J5" s="157"/>
      <c r="K5" s="157"/>
      <c r="L5" s="157"/>
      <c r="M5" s="157"/>
      <c r="N5" s="158"/>
    </row>
    <row r="6" spans="1:16" ht="27.75" customHeight="1" thickBot="1" x14ac:dyDescent="0.4">
      <c r="A6" s="159" t="s">
        <v>9</v>
      </c>
      <c r="B6" s="160"/>
      <c r="C6" s="160"/>
      <c r="D6" s="160"/>
      <c r="E6" s="160"/>
      <c r="F6" s="160"/>
      <c r="G6" s="160"/>
      <c r="H6" s="161"/>
      <c r="I6" s="162" t="s">
        <v>10</v>
      </c>
      <c r="J6" s="163"/>
      <c r="K6" s="163"/>
      <c r="L6" s="163"/>
      <c r="M6" s="163"/>
      <c r="N6" s="164"/>
    </row>
    <row r="7" spans="1:16" ht="58" x14ac:dyDescent="0.35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6" t="s">
        <v>7</v>
      </c>
      <c r="G7" s="16" t="s">
        <v>8</v>
      </c>
      <c r="H7" s="17" t="s">
        <v>27</v>
      </c>
      <c r="I7" s="15" t="s">
        <v>6</v>
      </c>
      <c r="J7" s="16" t="s">
        <v>0</v>
      </c>
      <c r="K7" s="16" t="s">
        <v>1</v>
      </c>
      <c r="L7" s="16" t="s">
        <v>3</v>
      </c>
      <c r="M7" s="16" t="s">
        <v>2</v>
      </c>
      <c r="N7" s="17" t="s">
        <v>14</v>
      </c>
    </row>
    <row r="8" spans="1:16" ht="125.25" customHeight="1" x14ac:dyDescent="0.35">
      <c r="A8" s="1">
        <v>1</v>
      </c>
      <c r="B8" s="20" t="s">
        <v>102</v>
      </c>
      <c r="C8" s="91">
        <v>28424</v>
      </c>
      <c r="D8" s="91">
        <v>29266</v>
      </c>
      <c r="E8" s="20">
        <v>20882</v>
      </c>
      <c r="F8" s="63" t="s">
        <v>104</v>
      </c>
      <c r="G8" s="68" t="s">
        <v>133</v>
      </c>
      <c r="H8" s="51">
        <v>401</v>
      </c>
      <c r="I8" s="46" t="s">
        <v>103</v>
      </c>
      <c r="J8" s="68">
        <v>43294</v>
      </c>
      <c r="K8" s="68">
        <v>45082</v>
      </c>
      <c r="L8" s="82">
        <f t="shared" ref="L8:L12" si="0">+(K8-J8)/365</f>
        <v>4.8986301369863012</v>
      </c>
      <c r="M8" s="82">
        <f t="shared" ref="M8:M13" si="1">+L8</f>
        <v>4.8986301369863012</v>
      </c>
      <c r="N8" s="50">
        <v>402</v>
      </c>
    </row>
    <row r="9" spans="1:16" ht="27" customHeight="1" x14ac:dyDescent="0.35">
      <c r="A9" s="1"/>
      <c r="B9" s="92"/>
      <c r="C9" s="92">
        <v>394</v>
      </c>
      <c r="D9" s="92">
        <v>396</v>
      </c>
      <c r="E9" s="92">
        <v>398</v>
      </c>
      <c r="F9" s="76"/>
      <c r="G9" s="76"/>
      <c r="H9" s="76"/>
      <c r="I9" s="46" t="s">
        <v>105</v>
      </c>
      <c r="J9" s="68">
        <v>40392</v>
      </c>
      <c r="K9" s="68">
        <v>42124</v>
      </c>
      <c r="L9" s="82">
        <f t="shared" si="0"/>
        <v>4.7452054794520544</v>
      </c>
      <c r="M9" s="82">
        <f t="shared" si="1"/>
        <v>4.7452054794520544</v>
      </c>
      <c r="N9" s="50">
        <v>403</v>
      </c>
    </row>
    <row r="10" spans="1:16" ht="27" customHeight="1" x14ac:dyDescent="0.35">
      <c r="A10" s="1"/>
      <c r="B10" s="76"/>
      <c r="C10" s="76"/>
      <c r="D10" s="76"/>
      <c r="E10" s="76"/>
      <c r="F10" s="93"/>
      <c r="G10" s="91"/>
      <c r="H10" s="51"/>
      <c r="I10" s="46" t="s">
        <v>106</v>
      </c>
      <c r="J10" s="135">
        <v>37894</v>
      </c>
      <c r="K10" s="135">
        <v>37987</v>
      </c>
      <c r="L10" s="82">
        <f t="shared" si="0"/>
        <v>0.25479452054794521</v>
      </c>
      <c r="M10" s="82">
        <f t="shared" si="1"/>
        <v>0.25479452054794521</v>
      </c>
      <c r="N10" s="23">
        <v>404</v>
      </c>
      <c r="O10" s="136"/>
      <c r="P10" s="136"/>
    </row>
    <row r="11" spans="1:16" ht="87" customHeight="1" x14ac:dyDescent="0.35">
      <c r="A11" s="1"/>
      <c r="B11" s="92"/>
      <c r="C11" s="92"/>
      <c r="D11" s="92"/>
      <c r="E11" s="92"/>
      <c r="F11" s="94"/>
      <c r="G11" s="91"/>
      <c r="H11" s="51"/>
      <c r="I11" s="46" t="s">
        <v>106</v>
      </c>
      <c r="J11" s="135">
        <v>38472</v>
      </c>
      <c r="K11" s="135">
        <v>38687</v>
      </c>
      <c r="L11" s="82">
        <f t="shared" si="0"/>
        <v>0.58904109589041098</v>
      </c>
      <c r="M11" s="82">
        <f t="shared" si="1"/>
        <v>0.58904109589041098</v>
      </c>
      <c r="N11" s="23">
        <v>404</v>
      </c>
      <c r="O11" s="136"/>
      <c r="P11" s="136"/>
    </row>
    <row r="12" spans="1:16" ht="64.400000000000006" customHeight="1" x14ac:dyDescent="0.35">
      <c r="A12" s="1"/>
      <c r="B12" s="92"/>
      <c r="C12" s="92"/>
      <c r="D12" s="92"/>
      <c r="E12" s="92"/>
      <c r="F12" s="94"/>
      <c r="G12" s="91"/>
      <c r="H12" s="51"/>
      <c r="I12" s="46" t="s">
        <v>107</v>
      </c>
      <c r="J12" s="68">
        <v>34758</v>
      </c>
      <c r="K12" s="68">
        <v>35504</v>
      </c>
      <c r="L12" s="82">
        <f t="shared" si="0"/>
        <v>2.043835616438356</v>
      </c>
      <c r="M12" s="112">
        <v>0</v>
      </c>
      <c r="N12" s="50">
        <v>405</v>
      </c>
      <c r="O12" s="97"/>
    </row>
    <row r="13" spans="1:16" ht="40.5" customHeight="1" x14ac:dyDescent="0.35">
      <c r="A13" s="1"/>
      <c r="B13" s="92"/>
      <c r="C13" s="92"/>
      <c r="D13" s="92"/>
      <c r="E13" s="92"/>
      <c r="F13" s="94"/>
      <c r="G13" s="91"/>
      <c r="H13" s="51"/>
      <c r="I13" s="46" t="s">
        <v>108</v>
      </c>
      <c r="J13" s="68">
        <v>28425</v>
      </c>
      <c r="K13" s="68">
        <v>33790</v>
      </c>
      <c r="L13" s="82">
        <f>SUM(M8:M12)</f>
        <v>10.487671232876711</v>
      </c>
      <c r="M13" s="82">
        <f t="shared" si="1"/>
        <v>10.487671232876711</v>
      </c>
      <c r="N13" s="50">
        <v>406</v>
      </c>
    </row>
    <row r="14" spans="1:16" ht="28.5" customHeight="1" x14ac:dyDescent="0.35">
      <c r="A14" s="78"/>
      <c r="F14" s="95"/>
      <c r="K14" s="83" t="s">
        <v>11</v>
      </c>
      <c r="L14" s="84">
        <f>SUM(L8:L13)</f>
        <v>23.019178082191779</v>
      </c>
      <c r="M14" s="84">
        <f>SUM(M8:M13)</f>
        <v>20.975342465753421</v>
      </c>
    </row>
    <row r="15" spans="1:16" ht="24.75" customHeight="1" x14ac:dyDescent="0.45">
      <c r="E15" s="65"/>
      <c r="K15" s="12" t="s">
        <v>13</v>
      </c>
      <c r="L15" s="13"/>
      <c r="M15" s="13">
        <v>10</v>
      </c>
    </row>
    <row r="18" spans="6:8" x14ac:dyDescent="0.35">
      <c r="F18" s="85"/>
      <c r="G18" s="85"/>
      <c r="H18" s="85"/>
    </row>
    <row r="19" spans="6:8" x14ac:dyDescent="0.35">
      <c r="F19" s="85"/>
      <c r="G19" s="85"/>
      <c r="H19" s="85"/>
    </row>
    <row r="20" spans="6:8" x14ac:dyDescent="0.35">
      <c r="F20" s="85"/>
      <c r="G20" s="85"/>
      <c r="H20" s="85"/>
    </row>
    <row r="21" spans="6:8" x14ac:dyDescent="0.35">
      <c r="F21" s="85"/>
      <c r="G21" s="85"/>
      <c r="H21" s="85"/>
    </row>
  </sheetData>
  <mergeCells count="6">
    <mergeCell ref="A5:B5"/>
    <mergeCell ref="A1:N1"/>
    <mergeCell ref="A4:N4"/>
    <mergeCell ref="C5:N5"/>
    <mergeCell ref="A6:H6"/>
    <mergeCell ref="I6:N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80" zoomScaleNormal="80" workbookViewId="0">
      <selection activeCell="A9" sqref="A9"/>
    </sheetView>
  </sheetViews>
  <sheetFormatPr baseColWidth="10" defaultColWidth="11.453125" defaultRowHeight="14.5" x14ac:dyDescent="0.35"/>
  <cols>
    <col min="1" max="1" width="4.54296875" customWidth="1"/>
    <col min="2" max="2" width="28.453125" customWidth="1"/>
    <col min="3" max="3" width="15.453125" customWidth="1"/>
    <col min="4" max="4" width="14.54296875" customWidth="1"/>
    <col min="5" max="5" width="15.26953125" customWidth="1"/>
    <col min="6" max="6" width="40.54296875" customWidth="1"/>
    <col min="7" max="7" width="39.7265625" customWidth="1"/>
    <col min="8" max="8" width="16.54296875" customWidth="1"/>
    <col min="9" max="9" width="32.81640625" style="86" customWidth="1"/>
    <col min="10" max="10" width="16.1796875" customWidth="1"/>
    <col min="11" max="11" width="13.81640625" customWidth="1"/>
    <col min="12" max="13" width="13.54296875" customWidth="1"/>
    <col min="14" max="14" width="12.81640625" style="86" customWidth="1"/>
  </cols>
  <sheetData>
    <row r="1" spans="1:14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3" spans="1:14" ht="15" thickBot="1" x14ac:dyDescent="0.4"/>
    <row r="4" spans="1:14" ht="21.75" customHeight="1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</row>
    <row r="5" spans="1:14" ht="107.5" customHeight="1" thickBot="1" x14ac:dyDescent="0.4">
      <c r="A5" s="137" t="s">
        <v>21</v>
      </c>
      <c r="B5" s="138"/>
      <c r="C5" s="155" t="s">
        <v>58</v>
      </c>
      <c r="D5" s="165"/>
      <c r="E5" s="165"/>
      <c r="F5" s="165"/>
      <c r="G5" s="165"/>
      <c r="H5" s="165"/>
      <c r="I5" s="157"/>
      <c r="J5" s="157"/>
      <c r="K5" s="157"/>
      <c r="L5" s="157"/>
      <c r="M5" s="157"/>
      <c r="N5" s="158"/>
    </row>
    <row r="6" spans="1:14" ht="27.75" customHeight="1" thickBot="1" x14ac:dyDescent="0.4">
      <c r="A6" s="159" t="s">
        <v>9</v>
      </c>
      <c r="B6" s="160"/>
      <c r="C6" s="160"/>
      <c r="D6" s="160"/>
      <c r="E6" s="160"/>
      <c r="F6" s="160"/>
      <c r="G6" s="160"/>
      <c r="H6" s="161"/>
      <c r="I6" s="162" t="s">
        <v>10</v>
      </c>
      <c r="J6" s="163"/>
      <c r="K6" s="163"/>
      <c r="L6" s="163"/>
      <c r="M6" s="163"/>
      <c r="N6" s="166"/>
    </row>
    <row r="7" spans="1:14" ht="58" x14ac:dyDescent="0.35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6" t="s">
        <v>7</v>
      </c>
      <c r="G7" s="16" t="s">
        <v>8</v>
      </c>
      <c r="H7" s="17" t="s">
        <v>27</v>
      </c>
      <c r="I7" s="15" t="s">
        <v>6</v>
      </c>
      <c r="J7" s="16" t="s">
        <v>0</v>
      </c>
      <c r="K7" s="16" t="s">
        <v>1</v>
      </c>
      <c r="L7" s="16" t="s">
        <v>3</v>
      </c>
      <c r="M7" s="16" t="s">
        <v>2</v>
      </c>
      <c r="N7" s="30" t="s">
        <v>14</v>
      </c>
    </row>
    <row r="8" spans="1:14" ht="58" x14ac:dyDescent="0.35">
      <c r="A8" s="1">
        <v>1</v>
      </c>
      <c r="B8" s="25" t="s">
        <v>109</v>
      </c>
      <c r="C8" s="80">
        <v>27717</v>
      </c>
      <c r="D8" s="80">
        <v>34047</v>
      </c>
      <c r="E8" s="23" t="s">
        <v>110</v>
      </c>
      <c r="F8" s="63" t="s">
        <v>112</v>
      </c>
      <c r="G8" s="68" t="s">
        <v>114</v>
      </c>
      <c r="H8" s="51">
        <v>419</v>
      </c>
      <c r="I8" s="88" t="s">
        <v>111</v>
      </c>
      <c r="J8" s="68">
        <v>37226</v>
      </c>
      <c r="K8" s="68">
        <v>42369</v>
      </c>
      <c r="L8" s="82">
        <f t="shared" ref="L8:L10" si="0">+(K8-J8)/365</f>
        <v>14.09041095890411</v>
      </c>
      <c r="M8" s="82">
        <f t="shared" ref="M8:M10" si="1">+L8</f>
        <v>14.09041095890411</v>
      </c>
      <c r="N8" s="20">
        <v>423</v>
      </c>
    </row>
    <row r="9" spans="1:14" ht="78" customHeight="1" x14ac:dyDescent="0.35">
      <c r="A9" s="1"/>
      <c r="B9" s="92"/>
      <c r="C9" s="92">
        <v>413</v>
      </c>
      <c r="D9" s="92">
        <v>415</v>
      </c>
      <c r="E9" s="92">
        <v>417</v>
      </c>
      <c r="F9" s="63" t="s">
        <v>112</v>
      </c>
      <c r="G9" s="68" t="s">
        <v>115</v>
      </c>
      <c r="H9" s="20">
        <v>421</v>
      </c>
      <c r="I9" s="46" t="s">
        <v>113</v>
      </c>
      <c r="J9" s="68">
        <v>36794</v>
      </c>
      <c r="K9" s="68">
        <v>37197</v>
      </c>
      <c r="L9" s="82">
        <f t="shared" si="0"/>
        <v>1.1041095890410959</v>
      </c>
      <c r="M9" s="82">
        <f t="shared" si="1"/>
        <v>1.1041095890410959</v>
      </c>
      <c r="N9" s="20">
        <v>424</v>
      </c>
    </row>
    <row r="10" spans="1:14" ht="45" customHeight="1" x14ac:dyDescent="0.35">
      <c r="A10" s="20"/>
      <c r="B10" s="76"/>
      <c r="C10" s="76"/>
      <c r="D10" s="76"/>
      <c r="E10" s="76"/>
      <c r="F10" s="76"/>
      <c r="G10" s="76"/>
      <c r="H10" s="76"/>
      <c r="I10" s="46" t="s">
        <v>108</v>
      </c>
      <c r="J10" s="68">
        <v>27718</v>
      </c>
      <c r="K10" s="68">
        <v>35269</v>
      </c>
      <c r="L10" s="82">
        <f t="shared" si="0"/>
        <v>20.687671232876713</v>
      </c>
      <c r="M10" s="82">
        <f t="shared" si="1"/>
        <v>20.687671232876713</v>
      </c>
      <c r="N10" s="20">
        <v>425</v>
      </c>
    </row>
    <row r="11" spans="1:14" ht="28.5" customHeight="1" x14ac:dyDescent="0.35">
      <c r="A11" s="86"/>
      <c r="K11" s="83" t="s">
        <v>11</v>
      </c>
      <c r="L11" s="84">
        <f>SUM(L8:L10)</f>
        <v>35.88219178082192</v>
      </c>
      <c r="M11" s="84">
        <f>SUM(M8:M10)</f>
        <v>35.88219178082192</v>
      </c>
      <c r="N11" s="20"/>
    </row>
    <row r="12" spans="1:14" ht="24.75" customHeight="1" x14ac:dyDescent="0.35">
      <c r="K12" s="12" t="s">
        <v>13</v>
      </c>
      <c r="L12" s="13"/>
      <c r="M12" s="13">
        <v>10</v>
      </c>
      <c r="N12" s="20"/>
    </row>
    <row r="15" spans="1:14" x14ac:dyDescent="0.35">
      <c r="F15" s="85"/>
      <c r="G15" s="85"/>
      <c r="H15" s="85"/>
    </row>
    <row r="16" spans="1:14" x14ac:dyDescent="0.35">
      <c r="F16" s="85"/>
      <c r="G16" s="85"/>
      <c r="H16" s="85"/>
    </row>
    <row r="17" spans="6:8" x14ac:dyDescent="0.35">
      <c r="F17" s="85"/>
      <c r="G17" s="85"/>
      <c r="H17" s="85"/>
    </row>
    <row r="18" spans="6:8" x14ac:dyDescent="0.35">
      <c r="F18" s="85"/>
      <c r="G18" s="85"/>
      <c r="H18" s="85"/>
    </row>
  </sheetData>
  <mergeCells count="6">
    <mergeCell ref="A5:B5"/>
    <mergeCell ref="A1:N1"/>
    <mergeCell ref="A4:N4"/>
    <mergeCell ref="C5:N5"/>
    <mergeCell ref="A6:H6"/>
    <mergeCell ref="I6:N6"/>
  </mergeCells>
  <pageMargins left="0.7" right="0.7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80" zoomScaleNormal="80" workbookViewId="0">
      <selection sqref="A1:N1"/>
    </sheetView>
  </sheetViews>
  <sheetFormatPr baseColWidth="10" defaultColWidth="11.453125" defaultRowHeight="14.5" x14ac:dyDescent="0.35"/>
  <cols>
    <col min="1" max="1" width="4.54296875" customWidth="1"/>
    <col min="2" max="2" width="28.453125" customWidth="1"/>
    <col min="3" max="3" width="15.453125" customWidth="1"/>
    <col min="4" max="4" width="14.54296875" customWidth="1"/>
    <col min="5" max="5" width="17.54296875" customWidth="1"/>
    <col min="6" max="6" width="24.7265625" customWidth="1"/>
    <col min="7" max="7" width="27.453125" customWidth="1"/>
    <col min="8" max="8" width="16.54296875" customWidth="1"/>
    <col min="9" max="9" width="32.81640625" style="86" customWidth="1"/>
    <col min="10" max="10" width="16.1796875" style="86" customWidth="1"/>
    <col min="11" max="11" width="13.81640625" style="86" customWidth="1"/>
    <col min="12" max="13" width="13.54296875" style="86" customWidth="1"/>
    <col min="14" max="14" width="12.81640625" style="86" customWidth="1"/>
  </cols>
  <sheetData>
    <row r="1" spans="1:14" ht="23.5" x14ac:dyDescent="0.55000000000000004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3" spans="1:14" ht="15" thickBot="1" x14ac:dyDescent="0.4"/>
    <row r="4" spans="1:14" ht="21.75" customHeight="1" thickBot="1" x14ac:dyDescent="0.4">
      <c r="A4" s="150" t="s">
        <v>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</row>
    <row r="5" spans="1:14" ht="107.5" customHeight="1" thickBot="1" x14ac:dyDescent="0.4">
      <c r="A5" s="142" t="s">
        <v>22</v>
      </c>
      <c r="B5" s="143"/>
      <c r="C5" s="155" t="s">
        <v>59</v>
      </c>
      <c r="D5" s="165"/>
      <c r="E5" s="165"/>
      <c r="F5" s="165"/>
      <c r="G5" s="165"/>
      <c r="H5" s="165"/>
      <c r="I5" s="157"/>
      <c r="J5" s="157"/>
      <c r="K5" s="157"/>
      <c r="L5" s="157"/>
      <c r="M5" s="157"/>
      <c r="N5" s="158"/>
    </row>
    <row r="6" spans="1:14" ht="27.75" customHeight="1" thickBot="1" x14ac:dyDescent="0.4">
      <c r="A6" s="159" t="s">
        <v>9</v>
      </c>
      <c r="B6" s="160"/>
      <c r="C6" s="160"/>
      <c r="D6" s="160"/>
      <c r="E6" s="160"/>
      <c r="F6" s="160"/>
      <c r="G6" s="160"/>
      <c r="H6" s="161"/>
      <c r="I6" s="162" t="s">
        <v>10</v>
      </c>
      <c r="J6" s="163"/>
      <c r="K6" s="163"/>
      <c r="L6" s="163"/>
      <c r="M6" s="163"/>
      <c r="N6" s="164"/>
    </row>
    <row r="7" spans="1:14" ht="58" x14ac:dyDescent="0.35">
      <c r="A7" s="15" t="s">
        <v>4</v>
      </c>
      <c r="B7" s="16" t="s">
        <v>5</v>
      </c>
      <c r="C7" s="19" t="s">
        <v>18</v>
      </c>
      <c r="D7" s="18" t="s">
        <v>15</v>
      </c>
      <c r="E7" s="18" t="s">
        <v>16</v>
      </c>
      <c r="F7" s="16" t="s">
        <v>7</v>
      </c>
      <c r="G7" s="16" t="s">
        <v>8</v>
      </c>
      <c r="H7" s="17" t="s">
        <v>27</v>
      </c>
      <c r="I7" s="15" t="s">
        <v>6</v>
      </c>
      <c r="J7" s="16" t="s">
        <v>0</v>
      </c>
      <c r="K7" s="16" t="s">
        <v>1</v>
      </c>
      <c r="L7" s="16" t="s">
        <v>3</v>
      </c>
      <c r="M7" s="16" t="s">
        <v>2</v>
      </c>
      <c r="N7" s="17" t="s">
        <v>14</v>
      </c>
    </row>
    <row r="8" spans="1:14" ht="113.15" customHeight="1" x14ac:dyDescent="0.35">
      <c r="A8" s="1">
        <v>1</v>
      </c>
      <c r="B8" s="25" t="s">
        <v>26</v>
      </c>
      <c r="C8" s="80">
        <v>37720</v>
      </c>
      <c r="D8" s="80">
        <v>41060</v>
      </c>
      <c r="E8" s="20">
        <v>216235</v>
      </c>
      <c r="F8" s="63" t="s">
        <v>116</v>
      </c>
      <c r="G8" s="46" t="s">
        <v>131</v>
      </c>
      <c r="H8" s="51">
        <v>435</v>
      </c>
      <c r="I8" s="46" t="s">
        <v>117</v>
      </c>
      <c r="J8" s="68">
        <v>43390</v>
      </c>
      <c r="K8" s="68">
        <v>43951</v>
      </c>
      <c r="L8" s="82">
        <f t="shared" ref="L8" si="0">+(K8-J8)/365</f>
        <v>1.536986301369863</v>
      </c>
      <c r="M8" s="82">
        <f>+L8</f>
        <v>1.536986301369863</v>
      </c>
      <c r="N8" s="50">
        <v>442</v>
      </c>
    </row>
    <row r="9" spans="1:14" ht="30.75" customHeight="1" x14ac:dyDescent="0.35">
      <c r="A9" s="1"/>
      <c r="B9" s="92"/>
      <c r="C9" s="92">
        <v>431</v>
      </c>
      <c r="D9" s="92">
        <v>433</v>
      </c>
      <c r="E9" s="92">
        <v>441</v>
      </c>
      <c r="F9" s="63" t="s">
        <v>118</v>
      </c>
      <c r="G9" s="68" t="s">
        <v>121</v>
      </c>
      <c r="H9" s="98">
        <v>440</v>
      </c>
      <c r="I9" s="46" t="s">
        <v>119</v>
      </c>
      <c r="J9" s="68">
        <v>43221</v>
      </c>
      <c r="K9" s="68">
        <v>43389</v>
      </c>
      <c r="L9" s="82">
        <f>+(K9-J9)/365</f>
        <v>0.46027397260273972</v>
      </c>
      <c r="M9" s="82">
        <f t="shared" ref="M9:M14" si="1">+L9</f>
        <v>0.46027397260273972</v>
      </c>
      <c r="N9" s="50">
        <v>443</v>
      </c>
    </row>
    <row r="10" spans="1:14" ht="29" x14ac:dyDescent="0.35">
      <c r="A10" s="1"/>
      <c r="B10" s="76"/>
      <c r="C10" s="76"/>
      <c r="D10" s="76"/>
      <c r="E10" s="76"/>
      <c r="F10" s="93"/>
      <c r="G10" s="20"/>
      <c r="H10" s="98"/>
      <c r="I10" s="46" t="s">
        <v>119</v>
      </c>
      <c r="J10" s="68">
        <v>40669</v>
      </c>
      <c r="K10" s="68">
        <v>43220</v>
      </c>
      <c r="L10" s="82">
        <f>+(K10-J10)/365</f>
        <v>6.9890410958904106</v>
      </c>
      <c r="M10" s="82">
        <f t="shared" si="1"/>
        <v>6.9890410958904106</v>
      </c>
      <c r="N10" s="50">
        <v>443</v>
      </c>
    </row>
    <row r="11" spans="1:14" ht="29" x14ac:dyDescent="0.35">
      <c r="A11" s="1"/>
      <c r="B11" s="92"/>
      <c r="C11" s="92"/>
      <c r="D11" s="92"/>
      <c r="E11" s="92"/>
      <c r="F11" s="93"/>
      <c r="G11" s="20"/>
      <c r="H11" s="98"/>
      <c r="I11" s="46" t="s">
        <v>119</v>
      </c>
      <c r="J11" s="68">
        <v>39845</v>
      </c>
      <c r="K11" s="68">
        <v>40668</v>
      </c>
      <c r="L11" s="82">
        <f>+(K11-J11)/365</f>
        <v>2.2547945205479452</v>
      </c>
      <c r="M11" s="82">
        <f t="shared" si="1"/>
        <v>2.2547945205479452</v>
      </c>
      <c r="N11" s="50">
        <v>443</v>
      </c>
    </row>
    <row r="12" spans="1:14" ht="29" x14ac:dyDescent="0.35">
      <c r="A12" s="1"/>
      <c r="B12" s="92"/>
      <c r="C12" s="92"/>
      <c r="D12" s="92"/>
      <c r="E12" s="92"/>
      <c r="F12" s="93"/>
      <c r="G12" s="20"/>
      <c r="H12" s="98"/>
      <c r="I12" s="46" t="s">
        <v>119</v>
      </c>
      <c r="J12" s="68">
        <v>39364</v>
      </c>
      <c r="K12" s="68">
        <v>39844</v>
      </c>
      <c r="L12" s="82">
        <f>+(K12-J12)/365</f>
        <v>1.3150684931506849</v>
      </c>
      <c r="M12" s="82">
        <f t="shared" si="1"/>
        <v>1.3150684931506849</v>
      </c>
      <c r="N12" s="50">
        <v>443</v>
      </c>
    </row>
    <row r="13" spans="1:14" x14ac:dyDescent="0.35">
      <c r="A13" s="1"/>
      <c r="B13" s="92"/>
      <c r="C13" s="92"/>
      <c r="D13" s="92"/>
      <c r="E13" s="92"/>
      <c r="F13" s="93"/>
      <c r="G13" s="20"/>
      <c r="H13" s="98"/>
      <c r="I13" s="46" t="s">
        <v>120</v>
      </c>
      <c r="J13" s="68">
        <v>37721</v>
      </c>
      <c r="K13" s="68">
        <v>37802</v>
      </c>
      <c r="L13" s="82">
        <f t="shared" ref="L13:L14" si="2">+(K13-J13)/365</f>
        <v>0.22191780821917809</v>
      </c>
      <c r="M13" s="82">
        <f t="shared" si="1"/>
        <v>0.22191780821917809</v>
      </c>
      <c r="N13" s="50">
        <v>444</v>
      </c>
    </row>
    <row r="14" spans="1:14" ht="15" thickBot="1" x14ac:dyDescent="0.4">
      <c r="A14" s="35"/>
      <c r="B14" s="103"/>
      <c r="C14" s="103"/>
      <c r="D14" s="103"/>
      <c r="E14" s="103"/>
      <c r="F14" s="104"/>
      <c r="G14" s="105"/>
      <c r="H14" s="52"/>
      <c r="I14" s="99"/>
      <c r="J14" s="100"/>
      <c r="K14" s="100"/>
      <c r="L14" s="101">
        <f t="shared" si="2"/>
        <v>0</v>
      </c>
      <c r="M14" s="101">
        <f t="shared" si="1"/>
        <v>0</v>
      </c>
      <c r="N14" s="102"/>
    </row>
    <row r="15" spans="1:14" ht="28.5" customHeight="1" x14ac:dyDescent="0.35">
      <c r="A15" s="86"/>
      <c r="K15" s="83" t="s">
        <v>11</v>
      </c>
      <c r="L15" s="84">
        <f>SUM(L8:L14)</f>
        <v>12.778082191780822</v>
      </c>
      <c r="M15" s="84">
        <f>SUM(M8:M14)</f>
        <v>12.778082191780822</v>
      </c>
    </row>
    <row r="16" spans="1:14" ht="24.75" customHeight="1" x14ac:dyDescent="0.45">
      <c r="F16" s="65"/>
      <c r="K16" s="12" t="s">
        <v>13</v>
      </c>
      <c r="L16" s="13"/>
      <c r="M16" s="13">
        <v>10</v>
      </c>
    </row>
    <row r="19" spans="6:8" x14ac:dyDescent="0.35">
      <c r="F19" s="85"/>
      <c r="G19" s="85"/>
      <c r="H19" s="85"/>
    </row>
    <row r="20" spans="6:8" x14ac:dyDescent="0.35">
      <c r="F20" s="85"/>
      <c r="G20" s="85"/>
      <c r="H20" s="85"/>
    </row>
    <row r="21" spans="6:8" x14ac:dyDescent="0.35">
      <c r="F21" s="85"/>
      <c r="G21" s="85"/>
      <c r="H21" s="85"/>
    </row>
    <row r="22" spans="6:8" x14ac:dyDescent="0.35">
      <c r="F22" s="85"/>
      <c r="G22" s="85"/>
      <c r="H22" s="85"/>
    </row>
  </sheetData>
  <mergeCells count="6">
    <mergeCell ref="A5:B5"/>
    <mergeCell ref="A1:N1"/>
    <mergeCell ref="A4:N4"/>
    <mergeCell ref="C5:N5"/>
    <mergeCell ref="A6:H6"/>
    <mergeCell ref="I6:N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H4ZUARPRAJFR-49-8655</_dlc_DocId>
    <_dlc_DocIdUrl xmlns="c9af1732-5c4a-47a8-8a40-65a3d58cbfeb">
      <Url>http://portal/seccion/centro_documental/_layouts/15/DocIdRedir.aspx?ID=H4ZUARPRAJFR-49-8655</Url>
      <Description>H4ZUARPRAJFR-49-8655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57E862-31C7-4729-9285-033B34A04296}"/>
</file>

<file path=customXml/itemProps2.xml><?xml version="1.0" encoding="utf-8"?>
<ds:datastoreItem xmlns:ds="http://schemas.openxmlformats.org/officeDocument/2006/customXml" ds:itemID="{B5746473-A7EC-443A-9304-75A0AE826246}"/>
</file>

<file path=customXml/itemProps3.xml><?xml version="1.0" encoding="utf-8"?>
<ds:datastoreItem xmlns:ds="http://schemas.openxmlformats.org/officeDocument/2006/customXml" ds:itemID="{35B1D1D0-57CA-4DED-84AD-E8D3401FEE5E}"/>
</file>

<file path=customXml/itemProps4.xml><?xml version="1.0" encoding="utf-8"?>
<ds:datastoreItem xmlns:ds="http://schemas.openxmlformats.org/officeDocument/2006/customXml" ds:itemID="{40E6C989-565D-4A37-A40C-6280A6AFFF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Hoja1</vt:lpstr>
      <vt:lpstr>KASAY</vt:lpstr>
      <vt:lpstr>TICLLA</vt:lpstr>
      <vt:lpstr>RENTERIA</vt:lpstr>
      <vt:lpstr>GOMEZ</vt:lpstr>
      <vt:lpstr>MONZÓN</vt:lpstr>
      <vt:lpstr>FURUGEN</vt:lpstr>
      <vt:lpstr>MORALES</vt:lpstr>
      <vt:lpstr>BUSTAMANTE</vt:lpstr>
      <vt:lpstr>VALIENTE</vt:lpstr>
      <vt:lpstr>WONG</vt:lpstr>
      <vt:lpstr>MONTERO</vt:lpstr>
      <vt:lpstr>LLAURY</vt:lpstr>
      <vt:lpstr>BENITES</vt:lpstr>
      <vt:lpstr>TITO</vt:lpstr>
      <vt:lpstr>DE FREITAS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Alejandro Martin Pastor Podesta</cp:lastModifiedBy>
  <cp:lastPrinted>2023-06-02T15:45:36Z</cp:lastPrinted>
  <dcterms:created xsi:type="dcterms:W3CDTF">2016-03-23T20:50:01Z</dcterms:created>
  <dcterms:modified xsi:type="dcterms:W3CDTF">2023-12-18T23:39:28Z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b52e037a-efcd-4582-bc5e-35464affa859</vt:lpwstr>
  </property>
</Properties>
</file>