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Segunda Convocatoria\6. Evaluación\"/>
    </mc:Choice>
  </mc:AlternateContent>
  <bookViews>
    <workbookView xWindow="-120" yWindow="-120" windowWidth="20730" windowHeight="11160" activeTab="5"/>
  </bookViews>
  <sheets>
    <sheet name="Hoja1" sheetId="23" r:id="rId1"/>
    <sheet name="CASTRO" sheetId="22" r:id="rId2"/>
    <sheet name="TICLLA" sheetId="21" r:id="rId3"/>
    <sheet name="GUTIERREZ" sheetId="20" r:id="rId4"/>
    <sheet name="VENEGAS" sheetId="19" r:id="rId5"/>
    <sheet name="TALLEDO" sheetId="18" r:id="rId6"/>
    <sheet name="FURUGEN" sheetId="7" r:id="rId7"/>
    <sheet name="RAMIREZ" sheetId="8" r:id="rId8"/>
    <sheet name="MOGOLLON" sheetId="12" r:id="rId9"/>
    <sheet name="ARISTA" sheetId="11" r:id="rId10"/>
    <sheet name="MENA" sheetId="13" r:id="rId11"/>
    <sheet name="MONTERO" sheetId="24" r:id="rId12"/>
    <sheet name="LLAURY" sheetId="25" r:id="rId13"/>
    <sheet name="ROJAS" sheetId="26" r:id="rId14"/>
    <sheet name="SLAVKOVIC" sheetId="27" r:id="rId15"/>
    <sheet name="OSNAYO" sheetId="28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8" l="1"/>
  <c r="L16" i="12"/>
  <c r="L14" i="8"/>
  <c r="L14" i="7"/>
  <c r="L20" i="18"/>
  <c r="L13" i="19"/>
  <c r="M9" i="20"/>
  <c r="M10" i="20"/>
  <c r="M11" i="20"/>
  <c r="M12" i="20"/>
  <c r="M13" i="20"/>
  <c r="M14" i="20"/>
  <c r="M15" i="20"/>
  <c r="M16" i="20"/>
  <c r="M17" i="20"/>
  <c r="M18" i="20"/>
  <c r="M19" i="20"/>
  <c r="M8" i="20"/>
  <c r="M9" i="21"/>
  <c r="M10" i="21"/>
  <c r="M11" i="21"/>
  <c r="M12" i="21"/>
  <c r="M13" i="21"/>
  <c r="M14" i="21"/>
  <c r="M8" i="21"/>
  <c r="M12" i="7" l="1"/>
  <c r="L12" i="7"/>
  <c r="M16" i="12" l="1"/>
  <c r="M14" i="8"/>
  <c r="M9" i="19"/>
  <c r="M10" i="19"/>
  <c r="M11" i="19"/>
  <c r="M12" i="19"/>
  <c r="M8" i="19"/>
  <c r="M8" i="28"/>
  <c r="N8" i="28" s="1"/>
  <c r="N12" i="28" s="1"/>
  <c r="M9" i="28"/>
  <c r="M10" i="28"/>
  <c r="N10" i="28"/>
  <c r="M11" i="28"/>
  <c r="N11" i="28"/>
  <c r="M8" i="27"/>
  <c r="N8" i="27"/>
  <c r="N14" i="27" s="1"/>
  <c r="M9" i="27"/>
  <c r="N9" i="27"/>
  <c r="M10" i="27"/>
  <c r="N10" i="27" s="1"/>
  <c r="M11" i="27"/>
  <c r="N11" i="27"/>
  <c r="M12" i="27"/>
  <c r="N12" i="27"/>
  <c r="M13" i="27"/>
  <c r="N13" i="27"/>
  <c r="M8" i="26"/>
  <c r="N8" i="26" s="1"/>
  <c r="N14" i="26" s="1"/>
  <c r="M9" i="26"/>
  <c r="N9" i="26"/>
  <c r="M10" i="26"/>
  <c r="N10" i="26" s="1"/>
  <c r="M11" i="26"/>
  <c r="N11" i="26"/>
  <c r="M12" i="26"/>
  <c r="N12" i="26" s="1"/>
  <c r="M13" i="26"/>
  <c r="N13" i="26"/>
  <c r="M8" i="25"/>
  <c r="N8" i="25"/>
  <c r="M9" i="25"/>
  <c r="N9" i="25"/>
  <c r="M10" i="25"/>
  <c r="M13" i="25" s="1"/>
  <c r="N10" i="25"/>
  <c r="N13" i="25" s="1"/>
  <c r="M11" i="25"/>
  <c r="N11" i="25"/>
  <c r="M12" i="25"/>
  <c r="N12" i="25"/>
  <c r="M8" i="24"/>
  <c r="M14" i="24" s="1"/>
  <c r="M9" i="24"/>
  <c r="N9" i="24" s="1"/>
  <c r="M10" i="24"/>
  <c r="N10" i="24" s="1"/>
  <c r="M11" i="24"/>
  <c r="N11" i="24" s="1"/>
  <c r="M12" i="24"/>
  <c r="N12" i="24"/>
  <c r="M13" i="24"/>
  <c r="N13" i="24" s="1"/>
  <c r="M12" i="28" l="1"/>
  <c r="M14" i="27"/>
  <c r="M14" i="26"/>
  <c r="N8" i="24"/>
  <c r="N14" i="24" s="1"/>
  <c r="M12" i="11" l="1"/>
  <c r="L14" i="22" l="1"/>
  <c r="L15" i="22"/>
  <c r="L9" i="13" l="1"/>
  <c r="M9" i="13" s="1"/>
  <c r="L8" i="13"/>
  <c r="L10" i="13" s="1"/>
  <c r="L12" i="11"/>
  <c r="L11" i="11"/>
  <c r="M11" i="11" s="1"/>
  <c r="L10" i="11"/>
  <c r="M10" i="11" s="1"/>
  <c r="M9" i="11"/>
  <c r="L9" i="11"/>
  <c r="M8" i="11"/>
  <c r="M13" i="11" s="1"/>
  <c r="L8" i="11"/>
  <c r="L13" i="11" s="1"/>
  <c r="L15" i="12"/>
  <c r="M15" i="12" s="1"/>
  <c r="M14" i="12"/>
  <c r="L14" i="12"/>
  <c r="L13" i="12"/>
  <c r="M13" i="12" s="1"/>
  <c r="L12" i="12"/>
  <c r="M12" i="12" s="1"/>
  <c r="L11" i="12"/>
  <c r="M11" i="12" s="1"/>
  <c r="L10" i="12"/>
  <c r="M10" i="12" s="1"/>
  <c r="L9" i="12"/>
  <c r="M9" i="12" s="1"/>
  <c r="L8" i="12"/>
  <c r="M8" i="12" s="1"/>
  <c r="M8" i="13" l="1"/>
  <c r="M10" i="13" s="1"/>
  <c r="L13" i="8" l="1"/>
  <c r="M13" i="8" s="1"/>
  <c r="L12" i="8"/>
  <c r="M12" i="8" s="1"/>
  <c r="L11" i="8"/>
  <c r="M11" i="8" s="1"/>
  <c r="L10" i="8"/>
  <c r="M10" i="8" s="1"/>
  <c r="L9" i="8"/>
  <c r="M9" i="8" s="1"/>
  <c r="L8" i="8"/>
  <c r="M8" i="8" s="1"/>
  <c r="M19" i="18" l="1"/>
  <c r="M18" i="18"/>
  <c r="L17" i="18"/>
  <c r="M17" i="18" s="1"/>
  <c r="M16" i="18"/>
  <c r="M15" i="18"/>
  <c r="M14" i="18"/>
  <c r="M13" i="18"/>
  <c r="M20" i="18" s="1"/>
  <c r="M12" i="18"/>
  <c r="M11" i="18"/>
  <c r="L12" i="19"/>
  <c r="L11" i="19"/>
  <c r="L10" i="19"/>
  <c r="L9" i="19"/>
  <c r="L8" i="19"/>
  <c r="L19" i="20"/>
  <c r="L18" i="20"/>
  <c r="L17" i="20"/>
  <c r="L16" i="20"/>
  <c r="L15" i="20"/>
  <c r="L14" i="20"/>
  <c r="L13" i="20"/>
  <c r="L12" i="20"/>
  <c r="L11" i="20"/>
  <c r="L10" i="20"/>
  <c r="L9" i="20"/>
  <c r="L8" i="20"/>
  <c r="L20" i="20" l="1"/>
  <c r="M13" i="19"/>
  <c r="M20" i="20"/>
  <c r="L13" i="22" l="1"/>
  <c r="M13" i="22" s="1"/>
  <c r="M16" i="22" s="1"/>
  <c r="L12" i="22"/>
  <c r="L11" i="22"/>
  <c r="L10" i="22"/>
  <c r="L9" i="22"/>
  <c r="L8" i="22"/>
  <c r="L16" i="22" s="1"/>
  <c r="L11" i="7" l="1"/>
  <c r="M11" i="7" s="1"/>
  <c r="L10" i="7"/>
  <c r="M10" i="7" s="1"/>
  <c r="L9" i="7"/>
  <c r="M9" i="7" s="1"/>
  <c r="L8" i="7"/>
  <c r="L13" i="7" l="1"/>
  <c r="M13" i="7" s="1"/>
  <c r="M14" i="7" s="1"/>
  <c r="M8" i="7"/>
  <c r="L8" i="21" l="1"/>
  <c r="L9" i="21"/>
  <c r="L10" i="21"/>
  <c r="L11" i="21" l="1"/>
  <c r="L12" i="21"/>
  <c r="L13" i="21"/>
  <c r="L14" i="21"/>
  <c r="L15" i="21" l="1"/>
  <c r="M15" i="21"/>
</calcChain>
</file>

<file path=xl/sharedStrings.xml><?xml version="1.0" encoding="utf-8"?>
<sst xmlns="http://schemas.openxmlformats.org/spreadsheetml/2006/main" count="568" uniqueCount="165">
  <si>
    <t>DESDE
DD/MM/YYYY</t>
  </si>
  <si>
    <t>HASTA
DD/MM/YYYY</t>
  </si>
  <si>
    <t>AÑOS EXPERIENCIA ESPECIALIDAD</t>
  </si>
  <si>
    <t>AÑOS EXPERIENCIA ACTIVIDAD</t>
  </si>
  <si>
    <t>N°</t>
  </si>
  <si>
    <t>PROFESIÓN</t>
  </si>
  <si>
    <t>EMPRESA</t>
  </si>
  <si>
    <t>ESTUDIOS</t>
  </si>
  <si>
    <t>CERTIFICACIONES</t>
  </si>
  <si>
    <t>FORMACION</t>
  </si>
  <si>
    <t>EXPERIENCIA</t>
  </si>
  <si>
    <t>TOTAL</t>
  </si>
  <si>
    <t>Formación y Experiencia del Personal Propuesto</t>
  </si>
  <si>
    <t>Mínimo</t>
  </si>
  <si>
    <t>FOLIO (*)</t>
  </si>
  <si>
    <t>FECHA DE EXPEDICIÓN DEL TITULO PROFESIONAL</t>
  </si>
  <si>
    <t>COLEGIATURA N°</t>
  </si>
  <si>
    <t>FECHA EXPEDICION DEL GRADO DE BACHILLER</t>
  </si>
  <si>
    <t>Ingeniero de Petróleo</t>
  </si>
  <si>
    <t>CUADRO DE EVALUACION DEL PERSONAL PROPUESTO</t>
  </si>
  <si>
    <t>Fiscalizador de Estudios de Riesgo, Gestión de Seguridad de Procesos y equipos contra incendio: Profesional 1, 
Ingeniero, Perfil EE-5</t>
  </si>
  <si>
    <t>Fiscalizador de Perforación y Servicio de Pozos: Profesional 1, 
Ingeniero, Perfil EE-6</t>
  </si>
  <si>
    <t>Fiscalizador de Exploración y Explotación Profesional 3, 
Ingeniero, Perfil EE-7</t>
  </si>
  <si>
    <t xml:space="preserve"> Profesional 2, Abogado, Legal Senior 
Perfil E-8</t>
  </si>
  <si>
    <t>Abogada</t>
  </si>
  <si>
    <t>lngeniero de Petróleo</t>
  </si>
  <si>
    <t>FOLIO</t>
  </si>
  <si>
    <t>Fiscalizador de Instrumentación y electricidad: Profesional 1
Perfil EE-4</t>
  </si>
  <si>
    <t>Fiscalizador de Facilidades de Producción, en Procesos, equipos rotativos y no rotativos (estáticos) y recipientes 
a presión: Profesional 1, Ingeniero, 
Perfil EE-3</t>
  </si>
  <si>
    <t>Fiscalizador de actividades de Exploración y Explotación: Profesional 1
Perfil EE-2</t>
  </si>
  <si>
    <t>EMPRESA PETROLERA UNIPETRO ABC SAC</t>
  </si>
  <si>
    <t>Universidad Nacional de Ingenieria</t>
  </si>
  <si>
    <t>INABSAC</t>
  </si>
  <si>
    <t>Colegio de Ingenieros del Perú</t>
  </si>
  <si>
    <t>Juan Raúl Ticlla Enciso</t>
  </si>
  <si>
    <t>Jefe de Proyecto: Profesional 1
Perfil EE-1</t>
  </si>
  <si>
    <t>Abogado</t>
  </si>
  <si>
    <t>lngeniero Químico</t>
  </si>
  <si>
    <t>lngeniero de
Petróleo</t>
  </si>
  <si>
    <t>Personal Propuesto</t>
  </si>
  <si>
    <t>JUAN RAUL TICLLA ENCISO</t>
  </si>
  <si>
    <t>AUGUSTO FURUGEN ASATO</t>
  </si>
  <si>
    <t xml:space="preserve"> Profesional 3, Abogado, Legal Junior 
Perfil E-9</t>
  </si>
  <si>
    <t>CUMPLE CON PERFIL</t>
  </si>
  <si>
    <t>ESTUDIO DE RIESGOS DE SEGURIDAD Y PLANES DE RESPUESTA PARA LAS ACTIVIDADES DE HIDROCARBUROS CON APLICACIONES EN EL UPSTREAM Y DOWNSTREAM,  (384 horas)</t>
  </si>
  <si>
    <t>CNPC PERU SA</t>
  </si>
  <si>
    <t>INGENIERO MECÁNICO</t>
  </si>
  <si>
    <t>INAB S.A.C</t>
  </si>
  <si>
    <t>OSINERGMIN</t>
  </si>
  <si>
    <t>INSPECTRA S.A.</t>
  </si>
  <si>
    <t>STEEL INDUSTRIE SERVICE S.R.L</t>
  </si>
  <si>
    <t>PETROPERU S.A.</t>
  </si>
  <si>
    <t>INGENIERO QUÍMICO</t>
  </si>
  <si>
    <t>SEGUNDO WENCESLAO CASTRO BARBARAN</t>
  </si>
  <si>
    <t>MANOLO ALEXANDER GUTIERREZ BONILLA</t>
  </si>
  <si>
    <t>JORGE VENEGAS NAVARRO</t>
  </si>
  <si>
    <t>ROBERTO JAIME TALLEDO MARTINEZ</t>
  </si>
  <si>
    <t>JAVIER GERARDO RAMIREZ VARGAS</t>
  </si>
  <si>
    <t xml:space="preserve"> TITO MARTIN MOGOLLON COVEÑAS</t>
  </si>
  <si>
    <t xml:space="preserve"> LUCAS JESUS ARISTA ESTRADA</t>
  </si>
  <si>
    <t>ENGELS ENRIQUE MENA CHAVEZ</t>
  </si>
  <si>
    <t>JEIMY CHRISTOFFER MONTERO RIOS</t>
  </si>
  <si>
    <t xml:space="preserve"> LESLIE MELINA LLAURI AROSTEGUI DE OSSIO</t>
  </si>
  <si>
    <t>LADY ELIZABETH ROJAS VEGA</t>
  </si>
  <si>
    <t>MLADEN SLAVKOVIC GONZALES</t>
  </si>
  <si>
    <t xml:space="preserve"> DONATILDA OSNAYO ARCE</t>
  </si>
  <si>
    <t>INABSAC / MORENO</t>
  </si>
  <si>
    <t>Exp. 202300302686</t>
  </si>
  <si>
    <t>lngeniero Electricista</t>
  </si>
  <si>
    <t xml:space="preserve"> MANOLO ALEXANDER GUTIERREZ BONILLA</t>
  </si>
  <si>
    <t xml:space="preserve"> JORGE VENEGAS NAVARRO</t>
  </si>
  <si>
    <t>TITO MARTIN MOGOLLON COVEÑAS</t>
  </si>
  <si>
    <t>CONSULTORIAS Y SERVICIOS INGENIEROS Y ABOGADOS S.A.C</t>
  </si>
  <si>
    <t>PETROBRAS</t>
  </si>
  <si>
    <t>PETRÓLEOS DEL PERU - PETROPERÚ</t>
  </si>
  <si>
    <t>Jefe de Explotación</t>
  </si>
  <si>
    <t>PETROBRAS - ANSES</t>
  </si>
  <si>
    <t>ESGEP</t>
  </si>
  <si>
    <t>Osinergmin</t>
  </si>
  <si>
    <t>ENERGY SERVICES DEL PERÚ</t>
  </si>
  <si>
    <t>ASME</t>
  </si>
  <si>
    <t>RICOIL S.A.</t>
  </si>
  <si>
    <t>CONFIPETROL</t>
  </si>
  <si>
    <t>WOOD GROUP PERU S.A.C</t>
  </si>
  <si>
    <t>SKANSKA DEL PERU</t>
  </si>
  <si>
    <t>INTERNATIONAL TOOL Y SUPPLY DEL PERU</t>
  </si>
  <si>
    <t>INGEREP SRL</t>
  </si>
  <si>
    <t>PETROLEOS DEL PERU</t>
  </si>
  <si>
    <t>Diseño, Fabricación, Montaje y Reconstrucción de Tanques Soldados de Acero según API 650 Y API 653 (40 horas)</t>
  </si>
  <si>
    <t>API RP 500 - API RP 505 (30 HORAS, DE LAS CUALES 15 CORRESPONDE A RP 500 Y 15 A RP 505)</t>
  </si>
  <si>
    <t>BJ Services Company Switzerland SARL (actualmente BAKER HUGSHES)</t>
  </si>
  <si>
    <t>Coopsol de la Amazonía (Destacado en BJ Services Company S.A.)</t>
  </si>
  <si>
    <t>BJ Services Company S.A.</t>
  </si>
  <si>
    <t>Nexo´s Empresarial Ltda. (Destacado en BJ Services Company S.A.)</t>
  </si>
  <si>
    <t>Curso de Especialización en Prevención de Riesgos en el Sector Hidrocarburos (36 HORAS)</t>
  </si>
  <si>
    <t>Curso de Elaboración de Estudio de riesgo y planes de contingencia (plan de respuesta de emergencia), para las actividades de Hidrocarburos (40 HORAS)</t>
  </si>
  <si>
    <t>Petro Energy Consultants E.I.R.L - IADC WellSharp</t>
  </si>
  <si>
    <t>Drilling Operations, Supervisor, Surface (Operaciones de Perforación, Supervisor, Superficie)</t>
  </si>
  <si>
    <t>INAB S.A.C. (Consultorías y Servicios Ingenieros y Abogados S.A.C.)</t>
  </si>
  <si>
    <t>Halliburton del Perú S.R.L</t>
  </si>
  <si>
    <t>Baker Hughes Switzerland S.A.R.L - Sucursal del Perú</t>
  </si>
  <si>
    <t>76593</t>
  </si>
  <si>
    <t>-</t>
  </si>
  <si>
    <t>275944</t>
  </si>
  <si>
    <t>Maple Gas Corporations del Perú S.R.L</t>
  </si>
  <si>
    <t xml:space="preserve">Formación y Experiencia del Personal Propuesto </t>
  </si>
  <si>
    <t>Análisis de Consecuencias en la Industria de Hidrocarburos (36 horas)</t>
  </si>
  <si>
    <t>HAZID - HAZOP en Hidrocarburos, Minería, Química y Petroquímica (36 horas)</t>
  </si>
  <si>
    <t>Elalboración de Estudio de Riesgo y Planes de contingencia para las actividades de Hidrocarburos (40 horas)</t>
  </si>
  <si>
    <t>OILSARAFP PROYECTOS S.A.C.</t>
  </si>
  <si>
    <t>Certificado no especifica periodo en el cargo de "Jefe de Departamento Técnico de Petróleo"</t>
  </si>
  <si>
    <t>TG - T-GERENCIA</t>
  </si>
  <si>
    <t>Curso Taller "Gestión de Riesgos de Seguridad de Procesos en Actividades de Hidrocarburos" (210 horas)</t>
  </si>
  <si>
    <t>581 y 582</t>
  </si>
  <si>
    <t>Cálculo de frecuencias y probabilidades en el Sector Hidrocarburos (36 horas)</t>
  </si>
  <si>
    <t>HAZID, HAZOP en Hidrocarburos, Minería, Química y Petroquímica (36 horas)</t>
  </si>
  <si>
    <t>Curso "Elaboración de Estudio de Riesgo de Seguridad y Planes de Contingencia, para actividades de Hidrocarburos, según los nuevos lineamientos del MINEM" (40 horas)</t>
  </si>
  <si>
    <t>GRUPO PETROLERO SURAMERICANO</t>
  </si>
  <si>
    <t>630 a 633</t>
  </si>
  <si>
    <t>634 y 635</t>
  </si>
  <si>
    <t>"Clasificación de atmósferas peligrosas-NFPA 497 - API RP 500" (30 horas, de las cuales 15 son de la API RP 500)</t>
  </si>
  <si>
    <t>"IEC 61511 SEGURIDAD FUNCIONAL INDUSTRIA DE PROCESOS" (30 HORAS)</t>
  </si>
  <si>
    <t>NO CUMPLE CON PERFIL</t>
  </si>
  <si>
    <t>688 y 689</t>
  </si>
  <si>
    <t>Curso Taller de Gestión de Riesgos de Seguridad de Procesos en Actividades de Hidrocarburos (210 HORAS que incluye (1) Gestión de Seguridad de Procesos y (2) Técnicas de Evaluación de Riesgos)</t>
  </si>
  <si>
    <t>Análisis de Consecuencias en la Industria de Hidrocarburos (36 HORAS)</t>
  </si>
  <si>
    <t>663 y 664</t>
  </si>
  <si>
    <t>666 y 667</t>
  </si>
  <si>
    <t>INAB S.A.C.</t>
  </si>
  <si>
    <t>709 y 710</t>
  </si>
  <si>
    <t>PERUPETRO S.A. (Lotes Onshore y Offshore del Noroeste - Talara)</t>
  </si>
  <si>
    <t>Compañía de Servicios Cosmos S.A. (Lotes Onshore y Offshore del Noroeste - Talara)</t>
  </si>
  <si>
    <t>Petróleos de la Selva (Maple Gas Corporation del Perú S.R.L.)</t>
  </si>
  <si>
    <t>758 a 760</t>
  </si>
  <si>
    <t>754 y 755</t>
  </si>
  <si>
    <t>ICAA - EGACAL</t>
  </si>
  <si>
    <t>PARTICIPANTE EN DIPLOMADO DERECHO ADMINISTRATIVO SANCIONADOR (120 HORAS)</t>
  </si>
  <si>
    <t>HABILIDAD PROFESIONAL VIGENTE</t>
  </si>
  <si>
    <t>770 y 771</t>
  </si>
  <si>
    <t>UP</t>
  </si>
  <si>
    <t>PROGRAMA DE PRIVATIZACIÓN, FINANCIAMIENTO Y REGULACIÓN DE SERVICIOS PÚBLICOS E IFRAESTRUCTURA (120 HORAS)</t>
  </si>
  <si>
    <t>CENTRUM CATÓLICA</t>
  </si>
  <si>
    <t>PARTICIPANTE EN DIPLOMADO DE ALTA ESPECIALIZACIÓN EN GESTIÓN DE HIDROCARBUROS (522 HORAS)</t>
  </si>
  <si>
    <t>LESLIE MELINA LLAURY AROSTEGUI DE OSSIO</t>
  </si>
  <si>
    <t>785 y 786</t>
  </si>
  <si>
    <t>UNIVERSIDAD ALAS PERUANAS</t>
  </si>
  <si>
    <t xml:space="preserve">DIPLOMADO EN DERECHO ADMINISTRATIVO </t>
  </si>
  <si>
    <t>783 y 784</t>
  </si>
  <si>
    <t>USMP</t>
  </si>
  <si>
    <t>DIPLOMADO PROCEDIMIENTO ADMINISTRATIVO Y PROCEDIMIENTO SANCIONADOR (384 HORAS)</t>
  </si>
  <si>
    <t>801 y 802</t>
  </si>
  <si>
    <t>CAL</t>
  </si>
  <si>
    <t>SLAVKOVIC GONZALES, MLADEN</t>
  </si>
  <si>
    <t xml:space="preserve"> Profesional 3, Abogado, Legal Senior 
Perfil E-9</t>
  </si>
  <si>
    <t>823 y 824</t>
  </si>
  <si>
    <t>OEFA</t>
  </si>
  <si>
    <t>COINCE S.R.L.</t>
  </si>
  <si>
    <t>PARTICIPACIÓN EN DIPLOMADO "DERECHO ADMINISTRATIVO, PROCEDIMIENTO ADMINISTRATIVO Y CONTENCIOSO ADMINISTRATIVO" (120 HORAS)</t>
  </si>
  <si>
    <t>DONATILDA OSNAYO ARCE</t>
  </si>
  <si>
    <t>Universidad Nacional de Trujillo</t>
  </si>
  <si>
    <t>Las Bases indican "(…) experiencia en diseño, o instalación, u operación, o prueba o mantenimiento de: Instrumentación y Control de equipos o instalaciones…"; no incluyen fiscalización.</t>
  </si>
  <si>
    <t>Los documentos presentados (constancia, certificado y DJ) no indican que las labores de mantenimiento sean de "Instrumentación y Control de equipos o instalaciones…".</t>
  </si>
  <si>
    <t>Curso Taller de Gestión de Riesgos de Seguridad de Procesos en Actividades de Hidrocarburos (210 HORAS que incluye los dos items solicitados como capacitación)</t>
  </si>
  <si>
    <t>PARTICIPANTE EN DIPLOMADO DERECHO ADMINISTRATIVO, CONSUMIDOR Y DERECHO REGULATORIO (120 HORAS, SE CONSIDERAN SESIONES CORRESPONDIENTES A DERECHO ADMINISTRATIVO Y REGULATORIO)</t>
  </si>
  <si>
    <t>Los documentos presentados (certificados y DJ) no indican labores de "Instrumentación y Control de equipos o instalaciones…".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</si>
</sst>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/>
    <xf numFmtId="0" fontId="0" fillId="6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justify" vertical="center"/>
    </xf>
    <xf numFmtId="14" fontId="0" fillId="7" borderId="6" xfId="0" applyNumberForma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11" fillId="7" borderId="6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justify" vertical="center" wrapText="1"/>
    </xf>
    <xf numFmtId="49" fontId="0" fillId="0" borderId="6" xfId="0" applyNumberFormat="1" applyBorder="1" applyAlignment="1">
      <alignment horizontal="justify" vertical="center"/>
    </xf>
    <xf numFmtId="49" fontId="0" fillId="0" borderId="0" xfId="0" applyNumberFormat="1" applyAlignment="1">
      <alignment horizontal="justify" vertical="center" wrapText="1"/>
    </xf>
    <xf numFmtId="0" fontId="0" fillId="0" borderId="24" xfId="0" applyBorder="1" applyAlignment="1">
      <alignment horizontal="center" vertical="center"/>
    </xf>
    <xf numFmtId="49" fontId="4" fillId="0" borderId="6" xfId="0" applyNumberFormat="1" applyFont="1" applyBorder="1" applyAlignment="1">
      <alignment horizontal="justify" vertical="center" wrapText="1"/>
    </xf>
    <xf numFmtId="14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/>
    </xf>
    <xf numFmtId="0" fontId="11" fillId="7" borderId="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49" fontId="0" fillId="0" borderId="31" xfId="0" applyNumberFormat="1" applyBorder="1" applyAlignment="1">
      <alignment horizontal="justify" vertical="center" wrapText="1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7" borderId="21" xfId="0" applyNumberForma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0" fillId="0" borderId="21" xfId="0" applyNumberFormat="1" applyBorder="1" applyAlignment="1">
      <alignment vertical="center"/>
    </xf>
    <xf numFmtId="0" fontId="11" fillId="7" borderId="2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/>
    <xf numFmtId="14" fontId="0" fillId="0" borderId="31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49" fontId="0" fillId="0" borderId="21" xfId="0" applyNumberFormat="1" applyBorder="1" applyAlignment="1">
      <alignment horizontal="justify" vertical="center"/>
    </xf>
    <xf numFmtId="0" fontId="1" fillId="0" borderId="29" xfId="0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 wrapText="1"/>
    </xf>
    <xf numFmtId="0" fontId="0" fillId="0" borderId="21" xfId="0" applyBorder="1"/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Fill="1" applyBorder="1"/>
    <xf numFmtId="49" fontId="0" fillId="0" borderId="20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justify" vertical="center" wrapText="1"/>
    </xf>
    <xf numFmtId="0" fontId="0" fillId="0" borderId="21" xfId="0" applyFill="1" applyBorder="1" applyAlignment="1">
      <alignment horizontal="center"/>
    </xf>
    <xf numFmtId="0" fontId="0" fillId="0" borderId="6" xfId="0" applyFill="1" applyBorder="1"/>
    <xf numFmtId="49" fontId="0" fillId="0" borderId="6" xfId="0" applyNumberFormat="1" applyFill="1" applyBorder="1" applyAlignment="1">
      <alignment horizontal="justify" vertical="center" wrapText="1"/>
    </xf>
    <xf numFmtId="49" fontId="0" fillId="0" borderId="6" xfId="0" applyNumberFormat="1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6" xfId="0" quotePrefix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justify" vertical="center" wrapText="1"/>
    </xf>
    <xf numFmtId="0" fontId="0" fillId="0" borderId="44" xfId="0" applyFill="1" applyBorder="1" applyAlignment="1">
      <alignment horizontal="center" vertical="center" wrapText="1"/>
    </xf>
    <xf numFmtId="14" fontId="0" fillId="0" borderId="31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4" fontId="0" fillId="0" borderId="31" xfId="0" applyNumberForma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justify" vertical="center" wrapText="1"/>
    </xf>
    <xf numFmtId="0" fontId="0" fillId="0" borderId="31" xfId="0" quotePrefix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1" xfId="0" applyFill="1" applyBorder="1"/>
    <xf numFmtId="0" fontId="0" fillId="0" borderId="0" xfId="0" applyFill="1" applyBorder="1" applyAlignment="1">
      <alignment horizontal="center"/>
    </xf>
    <xf numFmtId="49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/>
    </xf>
    <xf numFmtId="164" fontId="0" fillId="0" borderId="6" xfId="0" quotePrefix="1" applyNumberForma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64" fontId="4" fillId="8" borderId="43" xfId="0" applyNumberFormat="1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 wrapText="1"/>
    </xf>
    <xf numFmtId="49" fontId="0" fillId="0" borderId="17" xfId="0" applyNumberForma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F8A8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90" zoomScaleNormal="90" workbookViewId="0">
      <selection activeCell="D7" sqref="D7"/>
    </sheetView>
  </sheetViews>
  <sheetFormatPr baseColWidth="10" defaultColWidth="11.453125" defaultRowHeight="14.5" x14ac:dyDescent="0.35"/>
  <cols>
    <col min="1" max="1" width="4.453125" style="95" customWidth="1"/>
    <col min="2" max="2" width="4.54296875" customWidth="1"/>
    <col min="3" max="3" width="55.453125" customWidth="1"/>
    <col min="4" max="4" width="43.81640625" customWidth="1"/>
    <col min="5" max="5" width="18" customWidth="1"/>
  </cols>
  <sheetData>
    <row r="1" spans="1:5" ht="18.5" x14ac:dyDescent="0.35">
      <c r="B1" s="180" t="s">
        <v>66</v>
      </c>
      <c r="C1" s="180"/>
      <c r="D1" s="180"/>
      <c r="E1" s="180"/>
    </row>
    <row r="2" spans="1:5" ht="18.5" x14ac:dyDescent="0.45">
      <c r="B2" s="181" t="s">
        <v>67</v>
      </c>
      <c r="C2" s="181"/>
      <c r="D2" s="181"/>
      <c r="E2" s="181"/>
    </row>
    <row r="3" spans="1:5" ht="24" customHeight="1" thickBot="1" x14ac:dyDescent="0.5">
      <c r="B3" s="182" t="s">
        <v>19</v>
      </c>
      <c r="C3" s="182"/>
      <c r="D3" s="182"/>
      <c r="E3" s="182"/>
    </row>
    <row r="4" spans="1:5" ht="19" thickBot="1" x14ac:dyDescent="0.4">
      <c r="B4" s="191" t="s">
        <v>39</v>
      </c>
      <c r="C4" s="192"/>
      <c r="D4" s="192"/>
      <c r="E4" s="193"/>
    </row>
    <row r="5" spans="1:5" ht="15" thickBot="1" x14ac:dyDescent="0.4">
      <c r="B5" s="19"/>
    </row>
    <row r="6" spans="1:5" ht="40.4" customHeight="1" x14ac:dyDescent="0.35">
      <c r="A6" s="95">
        <v>1</v>
      </c>
      <c r="B6" s="189" t="s">
        <v>35</v>
      </c>
      <c r="C6" s="190"/>
      <c r="D6" s="143" t="s">
        <v>53</v>
      </c>
      <c r="E6" s="144" t="s">
        <v>38</v>
      </c>
    </row>
    <row r="7" spans="1:5" ht="47.15" customHeight="1" x14ac:dyDescent="0.35">
      <c r="A7" s="95">
        <v>2</v>
      </c>
      <c r="B7" s="183" t="s">
        <v>29</v>
      </c>
      <c r="C7" s="184"/>
      <c r="D7" s="31" t="s">
        <v>40</v>
      </c>
      <c r="E7" s="33" t="s">
        <v>38</v>
      </c>
    </row>
    <row r="8" spans="1:5" ht="47.15" customHeight="1" x14ac:dyDescent="0.35">
      <c r="A8" s="95">
        <v>3</v>
      </c>
      <c r="B8" s="183" t="s">
        <v>29</v>
      </c>
      <c r="C8" s="184"/>
      <c r="D8" s="98" t="s">
        <v>54</v>
      </c>
      <c r="E8" s="33" t="s">
        <v>38</v>
      </c>
    </row>
    <row r="9" spans="1:5" ht="72.650000000000006" customHeight="1" x14ac:dyDescent="0.35">
      <c r="A9" s="95">
        <v>4</v>
      </c>
      <c r="B9" s="183" t="s">
        <v>28</v>
      </c>
      <c r="C9" s="184"/>
      <c r="D9" s="98" t="s">
        <v>55</v>
      </c>
      <c r="E9" s="33" t="s">
        <v>38</v>
      </c>
    </row>
    <row r="10" spans="1:5" ht="36.65" customHeight="1" x14ac:dyDescent="0.35">
      <c r="A10" s="95">
        <v>5</v>
      </c>
      <c r="B10" s="183" t="s">
        <v>27</v>
      </c>
      <c r="C10" s="184"/>
      <c r="D10" s="98" t="s">
        <v>56</v>
      </c>
      <c r="E10" s="33" t="s">
        <v>68</v>
      </c>
    </row>
    <row r="11" spans="1:5" ht="52.4" customHeight="1" x14ac:dyDescent="0.35">
      <c r="A11" s="95">
        <v>6</v>
      </c>
      <c r="B11" s="183" t="s">
        <v>20</v>
      </c>
      <c r="C11" s="184"/>
      <c r="D11" s="98" t="s">
        <v>57</v>
      </c>
      <c r="E11" s="33" t="s">
        <v>37</v>
      </c>
    </row>
    <row r="12" spans="1:5" ht="52.4" customHeight="1" x14ac:dyDescent="0.35">
      <c r="A12" s="95">
        <v>7</v>
      </c>
      <c r="B12" s="183" t="s">
        <v>20</v>
      </c>
      <c r="C12" s="184"/>
      <c r="D12" s="31" t="s">
        <v>41</v>
      </c>
      <c r="E12" s="33" t="s">
        <v>37</v>
      </c>
    </row>
    <row r="13" spans="1:5" ht="52.4" customHeight="1" x14ac:dyDescent="0.35">
      <c r="A13" s="95">
        <v>8</v>
      </c>
      <c r="B13" s="187" t="s">
        <v>21</v>
      </c>
      <c r="C13" s="188"/>
      <c r="D13" s="98" t="s">
        <v>58</v>
      </c>
      <c r="E13" s="33" t="s">
        <v>38</v>
      </c>
    </row>
    <row r="14" spans="1:5" ht="52.4" customHeight="1" x14ac:dyDescent="0.35">
      <c r="A14" s="95">
        <v>9</v>
      </c>
      <c r="B14" s="187" t="s">
        <v>22</v>
      </c>
      <c r="C14" s="188"/>
      <c r="D14" s="98" t="s">
        <v>59</v>
      </c>
      <c r="E14" s="33" t="s">
        <v>38</v>
      </c>
    </row>
    <row r="15" spans="1:5" ht="52.4" customHeight="1" x14ac:dyDescent="0.35">
      <c r="A15" s="95">
        <v>10</v>
      </c>
      <c r="B15" s="187" t="s">
        <v>22</v>
      </c>
      <c r="C15" s="188"/>
      <c r="D15" s="98" t="s">
        <v>60</v>
      </c>
      <c r="E15" s="33" t="s">
        <v>38</v>
      </c>
    </row>
    <row r="16" spans="1:5" ht="52.4" customHeight="1" x14ac:dyDescent="0.35">
      <c r="A16" s="95">
        <v>11</v>
      </c>
      <c r="B16" s="187" t="s">
        <v>23</v>
      </c>
      <c r="C16" s="188"/>
      <c r="D16" s="98" t="s">
        <v>61</v>
      </c>
      <c r="E16" s="34" t="s">
        <v>36</v>
      </c>
    </row>
    <row r="17" spans="1:5" ht="52.4" customHeight="1" x14ac:dyDescent="0.35">
      <c r="A17" s="95">
        <v>12</v>
      </c>
      <c r="B17" s="187" t="s">
        <v>23</v>
      </c>
      <c r="C17" s="188"/>
      <c r="D17" s="31" t="s">
        <v>62</v>
      </c>
      <c r="E17" s="34" t="s">
        <v>24</v>
      </c>
    </row>
    <row r="18" spans="1:5" ht="52.4" customHeight="1" x14ac:dyDescent="0.35">
      <c r="A18" s="95">
        <v>13</v>
      </c>
      <c r="B18" s="187" t="s">
        <v>23</v>
      </c>
      <c r="C18" s="188"/>
      <c r="D18" s="98" t="s">
        <v>63</v>
      </c>
      <c r="E18" s="34" t="s">
        <v>24</v>
      </c>
    </row>
    <row r="19" spans="1:5" ht="35.5" customHeight="1" x14ac:dyDescent="0.35">
      <c r="A19" s="95">
        <v>14</v>
      </c>
      <c r="B19" s="183" t="s">
        <v>42</v>
      </c>
      <c r="C19" s="184"/>
      <c r="D19" s="98" t="s">
        <v>64</v>
      </c>
      <c r="E19" s="34" t="s">
        <v>36</v>
      </c>
    </row>
    <row r="20" spans="1:5" ht="32.15" customHeight="1" thickBot="1" x14ac:dyDescent="0.4">
      <c r="A20" s="95">
        <v>15</v>
      </c>
      <c r="B20" s="185" t="s">
        <v>42</v>
      </c>
      <c r="C20" s="186"/>
      <c r="D20" s="117" t="s">
        <v>65</v>
      </c>
      <c r="E20" s="35" t="s">
        <v>24</v>
      </c>
    </row>
  </sheetData>
  <mergeCells count="19">
    <mergeCell ref="B16:C16"/>
    <mergeCell ref="B9:C9"/>
    <mergeCell ref="B10:C10"/>
    <mergeCell ref="B1:E1"/>
    <mergeCell ref="B2:E2"/>
    <mergeCell ref="B3:E3"/>
    <mergeCell ref="B12:C12"/>
    <mergeCell ref="B20:C20"/>
    <mergeCell ref="B19:C19"/>
    <mergeCell ref="B17:C17"/>
    <mergeCell ref="B18:C18"/>
    <mergeCell ref="B6:C6"/>
    <mergeCell ref="B11:C11"/>
    <mergeCell ref="B7:C7"/>
    <mergeCell ref="B8:C8"/>
    <mergeCell ref="B4:E4"/>
    <mergeCell ref="B13:C13"/>
    <mergeCell ref="B14:C14"/>
    <mergeCell ref="B15:C1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60" zoomScaleNormal="60" workbookViewId="0">
      <selection activeCell="A8" sqref="A8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20.4531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style="81" customWidth="1"/>
  </cols>
  <sheetData>
    <row r="1" spans="1:14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ht="15" thickBot="1" x14ac:dyDescent="0.4"/>
    <row r="4" spans="1:14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4" ht="77.5" customHeight="1" thickBot="1" x14ac:dyDescent="0.4">
      <c r="A5" s="187" t="s">
        <v>22</v>
      </c>
      <c r="B5" s="188"/>
      <c r="C5" s="200" t="s">
        <v>59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4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7" t="s">
        <v>10</v>
      </c>
      <c r="J6" s="208"/>
      <c r="K6" s="208"/>
      <c r="L6" s="208"/>
      <c r="M6" s="208"/>
      <c r="N6" s="209"/>
    </row>
    <row r="7" spans="1:14" ht="58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20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4" ht="30" customHeight="1" x14ac:dyDescent="0.35">
      <c r="A8" s="1">
        <v>1</v>
      </c>
      <c r="B8" s="18" t="s">
        <v>18</v>
      </c>
      <c r="C8" s="58">
        <v>34865</v>
      </c>
      <c r="D8" s="58">
        <v>36292</v>
      </c>
      <c r="E8" s="72" t="s">
        <v>101</v>
      </c>
      <c r="F8" s="98"/>
      <c r="G8" s="58"/>
      <c r="H8" s="63"/>
      <c r="I8" s="215" t="s">
        <v>128</v>
      </c>
      <c r="J8" s="41">
        <v>44468</v>
      </c>
      <c r="K8" s="41">
        <v>44749</v>
      </c>
      <c r="L8" s="53">
        <f t="shared" ref="L8:L12" si="0">+(K8-J8)/365</f>
        <v>0.76986301369863008</v>
      </c>
      <c r="M8" s="53">
        <f t="shared" ref="M8:M11" si="1">+L8</f>
        <v>0.76986301369863008</v>
      </c>
      <c r="N8" s="33">
        <v>730</v>
      </c>
    </row>
    <row r="9" spans="1:14" x14ac:dyDescent="0.35">
      <c r="A9" s="1"/>
      <c r="B9" s="48"/>
      <c r="C9" s="16">
        <v>724</v>
      </c>
      <c r="D9" s="16">
        <v>726</v>
      </c>
      <c r="E9" s="16">
        <v>728</v>
      </c>
      <c r="F9" s="60"/>
      <c r="G9" s="16"/>
      <c r="H9" s="63"/>
      <c r="I9" s="215"/>
      <c r="J9" s="41">
        <v>44768</v>
      </c>
      <c r="K9" s="41">
        <v>45132</v>
      </c>
      <c r="L9" s="53">
        <f t="shared" si="0"/>
        <v>0.99726027397260275</v>
      </c>
      <c r="M9" s="53">
        <f t="shared" si="1"/>
        <v>0.99726027397260275</v>
      </c>
      <c r="N9" s="33">
        <v>730</v>
      </c>
    </row>
    <row r="10" spans="1:14" ht="42" customHeight="1" x14ac:dyDescent="0.35">
      <c r="A10" s="85"/>
      <c r="B10" s="91"/>
      <c r="C10" s="92"/>
      <c r="D10" s="92"/>
      <c r="E10" s="92"/>
      <c r="F10" s="93"/>
      <c r="G10" s="92"/>
      <c r="H10" s="94"/>
      <c r="I10" s="215" t="s">
        <v>130</v>
      </c>
      <c r="J10" s="41">
        <v>40324</v>
      </c>
      <c r="K10" s="41">
        <v>41146</v>
      </c>
      <c r="L10" s="53">
        <f t="shared" si="0"/>
        <v>2.2520547945205478</v>
      </c>
      <c r="M10" s="53">
        <f t="shared" si="1"/>
        <v>2.2520547945205478</v>
      </c>
      <c r="N10" s="33">
        <v>731</v>
      </c>
    </row>
    <row r="11" spans="1:14" ht="22.5" customHeight="1" x14ac:dyDescent="0.35">
      <c r="A11" s="85"/>
      <c r="B11" s="91"/>
      <c r="C11" s="92"/>
      <c r="D11" s="92"/>
      <c r="E11" s="92"/>
      <c r="F11" s="93"/>
      <c r="G11" s="92"/>
      <c r="H11" s="94"/>
      <c r="I11" s="215"/>
      <c r="J11" s="41">
        <v>41148</v>
      </c>
      <c r="K11" s="41">
        <v>42570</v>
      </c>
      <c r="L11" s="53">
        <f t="shared" si="0"/>
        <v>3.8958904109589043</v>
      </c>
      <c r="M11" s="53">
        <f t="shared" si="1"/>
        <v>3.8958904109589043</v>
      </c>
      <c r="N11" s="33">
        <v>732</v>
      </c>
    </row>
    <row r="12" spans="1:14" ht="44" thickBot="1" x14ac:dyDescent="0.4">
      <c r="A12" s="27"/>
      <c r="B12" s="141"/>
      <c r="C12" s="71"/>
      <c r="D12" s="71"/>
      <c r="E12" s="71"/>
      <c r="F12" s="70"/>
      <c r="G12" s="71"/>
      <c r="H12" s="87"/>
      <c r="I12" s="108" t="s">
        <v>131</v>
      </c>
      <c r="J12" s="99">
        <v>36526</v>
      </c>
      <c r="K12" s="99">
        <v>36890</v>
      </c>
      <c r="L12" s="66">
        <f t="shared" si="0"/>
        <v>0.99726027397260275</v>
      </c>
      <c r="M12" s="66">
        <f>L12</f>
        <v>0.99726027397260275</v>
      </c>
      <c r="N12" s="67">
        <v>733</v>
      </c>
    </row>
    <row r="13" spans="1:14" ht="28.5" customHeight="1" x14ac:dyDescent="0.35">
      <c r="A13" s="81"/>
      <c r="K13" s="54" t="s">
        <v>11</v>
      </c>
      <c r="L13" s="55">
        <f>SUM(L8:L12)</f>
        <v>8.912328767123288</v>
      </c>
      <c r="M13" s="55">
        <f>SUM(M8:M12)</f>
        <v>8.912328767123288</v>
      </c>
    </row>
    <row r="14" spans="1:14" ht="24.75" customHeight="1" x14ac:dyDescent="0.45">
      <c r="B14" s="42" t="s">
        <v>43</v>
      </c>
      <c r="K14" s="8" t="s">
        <v>13</v>
      </c>
      <c r="L14" s="9">
        <v>3</v>
      </c>
      <c r="M14" s="9">
        <v>1</v>
      </c>
    </row>
    <row r="15" spans="1:14" ht="18.5" x14ac:dyDescent="0.35">
      <c r="B15" s="75"/>
    </row>
    <row r="17" spans="6:8" x14ac:dyDescent="0.35">
      <c r="F17" s="56"/>
      <c r="G17" s="56"/>
      <c r="H17" s="56"/>
    </row>
    <row r="18" spans="6:8" x14ac:dyDescent="0.35">
      <c r="F18" s="56"/>
      <c r="G18" s="56"/>
      <c r="H18" s="56"/>
    </row>
    <row r="19" spans="6:8" x14ac:dyDescent="0.35">
      <c r="F19" s="56"/>
      <c r="G19" s="56"/>
      <c r="H19" s="56"/>
    </row>
    <row r="20" spans="6:8" x14ac:dyDescent="0.35">
      <c r="F20" s="56"/>
      <c r="G20" s="56"/>
      <c r="H20" s="56"/>
    </row>
  </sheetData>
  <mergeCells count="8">
    <mergeCell ref="I8:I9"/>
    <mergeCell ref="I10:I11"/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60" zoomScaleNormal="60" workbookViewId="0">
      <selection activeCell="A9" sqref="A9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9.1796875" customWidth="1"/>
    <col min="6" max="6" width="35.1796875" customWidth="1"/>
    <col min="7" max="8" width="16.54296875" customWidth="1"/>
    <col min="9" max="9" width="32.81640625" style="81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</cols>
  <sheetData>
    <row r="1" spans="1:14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ht="15" thickBot="1" x14ac:dyDescent="0.4"/>
    <row r="4" spans="1:14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4" ht="77.5" customHeight="1" thickBot="1" x14ac:dyDescent="0.4">
      <c r="A5" s="187" t="s">
        <v>22</v>
      </c>
      <c r="B5" s="188"/>
      <c r="C5" s="200" t="s">
        <v>60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4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7" t="s">
        <v>10</v>
      </c>
      <c r="J6" s="216"/>
      <c r="K6" s="216"/>
      <c r="L6" s="216"/>
      <c r="M6" s="216"/>
      <c r="N6" s="217"/>
    </row>
    <row r="7" spans="1:14" ht="90.75" customHeight="1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20" t="s">
        <v>26</v>
      </c>
      <c r="I7" s="11" t="s">
        <v>6</v>
      </c>
      <c r="J7" s="23" t="s">
        <v>0</v>
      </c>
      <c r="K7" s="23" t="s">
        <v>1</v>
      </c>
      <c r="L7" s="23" t="s">
        <v>3</v>
      </c>
      <c r="M7" s="23" t="s">
        <v>2</v>
      </c>
      <c r="N7" s="30" t="s">
        <v>14</v>
      </c>
    </row>
    <row r="8" spans="1:14" ht="34.5" customHeight="1" x14ac:dyDescent="0.35">
      <c r="A8" s="1">
        <v>1</v>
      </c>
      <c r="B8" s="16" t="s">
        <v>18</v>
      </c>
      <c r="C8" s="58">
        <v>41494</v>
      </c>
      <c r="D8" s="58">
        <v>43689</v>
      </c>
      <c r="E8" s="72" t="s">
        <v>103</v>
      </c>
      <c r="F8" s="98"/>
      <c r="G8" s="58"/>
      <c r="H8" s="73"/>
      <c r="I8" s="104" t="s">
        <v>132</v>
      </c>
      <c r="J8" s="41">
        <v>43526</v>
      </c>
      <c r="K8" s="41">
        <v>43609</v>
      </c>
      <c r="L8" s="74">
        <f t="shared" ref="L8:L9" si="0">+(K8-J8)/365</f>
        <v>0.22739726027397261</v>
      </c>
      <c r="M8" s="74">
        <f>+L8</f>
        <v>0.22739726027397261</v>
      </c>
      <c r="N8" s="33">
        <v>742</v>
      </c>
    </row>
    <row r="9" spans="1:14" ht="29.5" thickBot="1" x14ac:dyDescent="0.4">
      <c r="A9" s="27"/>
      <c r="B9" s="69"/>
      <c r="C9" s="71">
        <v>737</v>
      </c>
      <c r="D9" s="71">
        <v>739</v>
      </c>
      <c r="E9" s="71">
        <v>741</v>
      </c>
      <c r="F9" s="70"/>
      <c r="G9" s="71"/>
      <c r="H9" s="87"/>
      <c r="I9" s="108" t="s">
        <v>104</v>
      </c>
      <c r="J9" s="99">
        <v>41495</v>
      </c>
      <c r="K9" s="99">
        <v>43525</v>
      </c>
      <c r="L9" s="140">
        <f t="shared" si="0"/>
        <v>5.5616438356164384</v>
      </c>
      <c r="M9" s="140">
        <f t="shared" ref="M9" si="1">+L9</f>
        <v>5.5616438356164384</v>
      </c>
      <c r="N9" s="67">
        <v>743</v>
      </c>
    </row>
    <row r="10" spans="1:14" x14ac:dyDescent="0.35">
      <c r="A10" s="81"/>
      <c r="K10" s="54" t="s">
        <v>11</v>
      </c>
      <c r="L10" s="55">
        <f>SUM(L8:L9)</f>
        <v>5.7890410958904113</v>
      </c>
      <c r="M10" s="55">
        <f>SUM(M8:M9)</f>
        <v>5.7890410958904113</v>
      </c>
    </row>
    <row r="11" spans="1:14" ht="18.5" x14ac:dyDescent="0.45">
      <c r="B11" s="42" t="s">
        <v>43</v>
      </c>
      <c r="D11" s="75"/>
      <c r="K11" s="8" t="s">
        <v>13</v>
      </c>
      <c r="L11" s="9">
        <v>3</v>
      </c>
      <c r="M11" s="9">
        <v>1</v>
      </c>
    </row>
    <row r="14" spans="1:14" x14ac:dyDescent="0.35">
      <c r="F14" s="56"/>
      <c r="G14" s="56"/>
      <c r="H14" s="56"/>
    </row>
    <row r="15" spans="1:14" x14ac:dyDescent="0.35">
      <c r="F15" s="56"/>
      <c r="G15" s="56"/>
      <c r="H15" s="56"/>
    </row>
    <row r="16" spans="1:14" x14ac:dyDescent="0.35">
      <c r="F16" s="56"/>
      <c r="G16" s="56"/>
      <c r="H16" s="56"/>
    </row>
    <row r="17" spans="6:8" x14ac:dyDescent="0.35">
      <c r="F17" s="56"/>
      <c r="G17" s="56"/>
      <c r="H17" s="56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60" zoomScaleNormal="60" zoomScaleSheetLayoutView="40" workbookViewId="0">
      <selection activeCell="A9" sqref="A9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97" customWidth="1"/>
    <col min="11" max="11" width="16.08984375" customWidth="1"/>
    <col min="12" max="12" width="13.90625" customWidth="1"/>
    <col min="13" max="14" width="13.6328125" customWidth="1"/>
    <col min="15" max="15" width="12.90625" style="97" customWidth="1"/>
    <col min="16" max="16" width="14.453125" customWidth="1"/>
  </cols>
  <sheetData>
    <row r="1" spans="1:16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3" spans="1:16" ht="15" thickBot="1" x14ac:dyDescent="0.4"/>
    <row r="4" spans="1:16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6" ht="54.65" customHeight="1" thickBot="1" x14ac:dyDescent="0.4">
      <c r="A5" s="187" t="s">
        <v>23</v>
      </c>
      <c r="B5" s="188"/>
      <c r="C5" s="200" t="s">
        <v>61</v>
      </c>
      <c r="D5" s="210"/>
      <c r="E5" s="210"/>
      <c r="F5" s="210"/>
      <c r="G5" s="210"/>
      <c r="H5" s="210"/>
      <c r="I5" s="210"/>
      <c r="J5" s="202"/>
      <c r="K5" s="202"/>
      <c r="L5" s="202"/>
      <c r="M5" s="202"/>
      <c r="N5" s="202"/>
      <c r="O5" s="203"/>
    </row>
    <row r="6" spans="1:16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6"/>
      <c r="J6" s="207" t="s">
        <v>10</v>
      </c>
      <c r="K6" s="208"/>
      <c r="L6" s="208"/>
      <c r="M6" s="208"/>
      <c r="N6" s="208"/>
      <c r="O6" s="209"/>
    </row>
    <row r="7" spans="1:16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4" t="s">
        <v>137</v>
      </c>
      <c r="G7" s="12" t="s">
        <v>7</v>
      </c>
      <c r="H7" s="12" t="s">
        <v>8</v>
      </c>
      <c r="I7" s="13" t="s">
        <v>26</v>
      </c>
      <c r="J7" s="11" t="s">
        <v>6</v>
      </c>
      <c r="K7" s="12" t="s">
        <v>0</v>
      </c>
      <c r="L7" s="12" t="s">
        <v>1</v>
      </c>
      <c r="M7" s="12" t="s">
        <v>3</v>
      </c>
      <c r="N7" s="12" t="s">
        <v>2</v>
      </c>
      <c r="O7" s="13" t="s">
        <v>14</v>
      </c>
    </row>
    <row r="8" spans="1:16" ht="45.5" customHeight="1" thickBot="1" x14ac:dyDescent="0.4">
      <c r="A8" s="1">
        <v>1</v>
      </c>
      <c r="B8" s="154" t="s">
        <v>24</v>
      </c>
      <c r="C8" s="3">
        <v>38091</v>
      </c>
      <c r="D8" s="3">
        <v>38301</v>
      </c>
      <c r="E8" s="4">
        <v>38933</v>
      </c>
      <c r="F8" s="153" t="s">
        <v>102</v>
      </c>
      <c r="G8" s="152" t="s">
        <v>136</v>
      </c>
      <c r="H8" s="3" t="s">
        <v>135</v>
      </c>
      <c r="I8" s="10" t="s">
        <v>134</v>
      </c>
      <c r="J8" s="218" t="s">
        <v>128</v>
      </c>
      <c r="K8" s="3">
        <v>43435</v>
      </c>
      <c r="L8" s="3">
        <v>44380</v>
      </c>
      <c r="M8" s="5">
        <f t="shared" ref="M8:M13" si="0">+(L8-K8)/365</f>
        <v>2.5890410958904111</v>
      </c>
      <c r="N8" s="5">
        <f t="shared" ref="N8:N13" si="1">+M8</f>
        <v>2.5890410958904111</v>
      </c>
      <c r="O8" s="20">
        <v>756</v>
      </c>
      <c r="P8" s="97"/>
    </row>
    <row r="9" spans="1:16" x14ac:dyDescent="0.35">
      <c r="A9" s="1"/>
      <c r="B9" s="136"/>
      <c r="C9" s="136">
        <v>748</v>
      </c>
      <c r="D9" s="136">
        <v>750</v>
      </c>
      <c r="E9" s="136">
        <v>752</v>
      </c>
      <c r="F9" s="136"/>
      <c r="G9" s="151"/>
      <c r="H9" s="3"/>
      <c r="I9" s="10"/>
      <c r="J9" s="219"/>
      <c r="K9" s="3">
        <v>44385</v>
      </c>
      <c r="L9" s="3">
        <v>44749</v>
      </c>
      <c r="M9" s="5">
        <f t="shared" si="0"/>
        <v>0.99726027397260275</v>
      </c>
      <c r="N9" s="5">
        <f t="shared" si="1"/>
        <v>0.99726027397260275</v>
      </c>
      <c r="O9" s="20">
        <v>756</v>
      </c>
      <c r="P9" s="97"/>
    </row>
    <row r="10" spans="1:16" x14ac:dyDescent="0.35">
      <c r="A10" s="1"/>
      <c r="B10" s="149"/>
      <c r="C10" s="149"/>
      <c r="D10" s="149"/>
      <c r="E10" s="149"/>
      <c r="F10" s="149"/>
      <c r="G10" s="150"/>
      <c r="H10" s="4"/>
      <c r="I10" s="10"/>
      <c r="J10" s="220"/>
      <c r="K10" s="3">
        <v>44767</v>
      </c>
      <c r="L10" s="3">
        <v>45068</v>
      </c>
      <c r="M10" s="5">
        <f t="shared" si="0"/>
        <v>0.8246575342465754</v>
      </c>
      <c r="N10" s="5">
        <f t="shared" si="1"/>
        <v>0.8246575342465754</v>
      </c>
      <c r="O10" s="20">
        <v>756</v>
      </c>
      <c r="P10" s="97"/>
    </row>
    <row r="11" spans="1:16" x14ac:dyDescent="0.35">
      <c r="A11" s="1"/>
      <c r="B11" s="136"/>
      <c r="C11" s="136"/>
      <c r="D11" s="136"/>
      <c r="E11" s="136"/>
      <c r="F11" s="136"/>
      <c r="G11" s="149"/>
      <c r="H11" s="4"/>
      <c r="I11" s="10"/>
      <c r="J11" s="218" t="s">
        <v>128</v>
      </c>
      <c r="K11" s="3">
        <v>42661</v>
      </c>
      <c r="L11" s="3">
        <v>43148</v>
      </c>
      <c r="M11" s="5">
        <f t="shared" si="0"/>
        <v>1.3342465753424657</v>
      </c>
      <c r="N11" s="5">
        <f t="shared" si="1"/>
        <v>1.3342465753424657</v>
      </c>
      <c r="O11" s="20">
        <v>757</v>
      </c>
      <c r="P11" s="97"/>
    </row>
    <row r="12" spans="1:16" x14ac:dyDescent="0.35">
      <c r="A12" s="1"/>
      <c r="B12" s="136"/>
      <c r="C12" s="136"/>
      <c r="D12" s="136"/>
      <c r="E12" s="136"/>
      <c r="F12" s="136"/>
      <c r="G12" s="149"/>
      <c r="H12" s="4"/>
      <c r="I12" s="10"/>
      <c r="J12" s="220"/>
      <c r="K12" s="3">
        <v>43291</v>
      </c>
      <c r="L12" s="3">
        <v>43343</v>
      </c>
      <c r="M12" s="5">
        <f t="shared" si="0"/>
        <v>0.14246575342465753</v>
      </c>
      <c r="N12" s="5">
        <f t="shared" si="1"/>
        <v>0.14246575342465753</v>
      </c>
      <c r="O12" s="20">
        <v>757</v>
      </c>
      <c r="P12" s="97"/>
    </row>
    <row r="13" spans="1:16" ht="15" thickBot="1" x14ac:dyDescent="0.4">
      <c r="A13" s="27"/>
      <c r="B13" s="148"/>
      <c r="C13" s="148"/>
      <c r="D13" s="148"/>
      <c r="E13" s="148"/>
      <c r="F13" s="148"/>
      <c r="G13" s="147"/>
      <c r="H13" s="28"/>
      <c r="I13" s="29"/>
      <c r="J13" s="146" t="s">
        <v>48</v>
      </c>
      <c r="K13" s="24">
        <v>39798</v>
      </c>
      <c r="L13" s="24">
        <v>42660</v>
      </c>
      <c r="M13" s="25">
        <f t="shared" si="0"/>
        <v>7.8410958904109593</v>
      </c>
      <c r="N13" s="25">
        <f t="shared" si="1"/>
        <v>7.8410958904109593</v>
      </c>
      <c r="O13" s="26" t="s">
        <v>133</v>
      </c>
      <c r="P13" s="97"/>
    </row>
    <row r="14" spans="1:16" ht="28.5" customHeight="1" x14ac:dyDescent="0.35">
      <c r="A14" s="2"/>
      <c r="B14" s="145"/>
      <c r="C14" s="145"/>
      <c r="D14" s="145"/>
      <c r="E14" s="145"/>
      <c r="F14" s="145"/>
      <c r="G14" s="145"/>
      <c r="H14" s="145"/>
      <c r="I14" s="145"/>
      <c r="J14" s="21"/>
      <c r="K14" s="145"/>
      <c r="L14" s="6" t="s">
        <v>11</v>
      </c>
      <c r="M14" s="7">
        <f>SUM(M8:M13)</f>
        <v>13.728767123287671</v>
      </c>
      <c r="N14" s="7">
        <f>SUM(N8:N13)</f>
        <v>13.728767123287671</v>
      </c>
      <c r="O14" s="21"/>
      <c r="P14" s="97"/>
    </row>
    <row r="15" spans="1:16" ht="24.75" customHeight="1" x14ac:dyDescent="0.35">
      <c r="L15" s="8" t="s">
        <v>13</v>
      </c>
      <c r="M15" s="9">
        <v>5</v>
      </c>
      <c r="N15" s="9">
        <v>4</v>
      </c>
      <c r="P15" s="97"/>
    </row>
    <row r="16" spans="1:16" x14ac:dyDescent="0.35">
      <c r="P16" s="97"/>
    </row>
    <row r="18" spans="7:9" x14ac:dyDescent="0.35">
      <c r="G18" s="17"/>
      <c r="H18" s="17"/>
      <c r="I18" s="17"/>
    </row>
    <row r="19" spans="7:9" x14ac:dyDescent="0.35">
      <c r="G19" s="17"/>
      <c r="H19" s="17"/>
      <c r="I19" s="17"/>
    </row>
    <row r="20" spans="7:9" x14ac:dyDescent="0.35">
      <c r="G20" s="17"/>
      <c r="H20" s="17"/>
      <c r="I20" s="17"/>
    </row>
    <row r="21" spans="7:9" x14ac:dyDescent="0.35">
      <c r="G21" s="17"/>
      <c r="H21" s="17"/>
      <c r="I21" s="17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3" zoomScale="60" zoomScaleNormal="60" workbookViewId="0">
      <selection activeCell="A9" sqref="A9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style="97" customWidth="1"/>
    <col min="16" max="16" width="14.453125" customWidth="1"/>
  </cols>
  <sheetData>
    <row r="1" spans="1:16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3" spans="1:16" ht="15" thickBot="1" x14ac:dyDescent="0.4"/>
    <row r="4" spans="1:16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6" ht="54.65" customHeight="1" thickBot="1" x14ac:dyDescent="0.4">
      <c r="A5" s="187" t="s">
        <v>23</v>
      </c>
      <c r="B5" s="188"/>
      <c r="C5" s="200" t="s">
        <v>143</v>
      </c>
      <c r="D5" s="210"/>
      <c r="E5" s="210"/>
      <c r="F5" s="210"/>
      <c r="G5" s="210"/>
      <c r="H5" s="210"/>
      <c r="I5" s="210"/>
      <c r="J5" s="202"/>
      <c r="K5" s="202"/>
      <c r="L5" s="202"/>
      <c r="M5" s="202"/>
      <c r="N5" s="202"/>
      <c r="O5" s="203"/>
    </row>
    <row r="6" spans="1:16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6"/>
      <c r="J6" s="207" t="s">
        <v>10</v>
      </c>
      <c r="K6" s="208"/>
      <c r="L6" s="208"/>
      <c r="M6" s="208"/>
      <c r="N6" s="208"/>
      <c r="O6" s="209"/>
    </row>
    <row r="7" spans="1:16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4" t="s">
        <v>137</v>
      </c>
      <c r="G7" s="12" t="s">
        <v>7</v>
      </c>
      <c r="H7" s="12" t="s">
        <v>8</v>
      </c>
      <c r="I7" s="13" t="s">
        <v>26</v>
      </c>
      <c r="J7" s="11" t="s">
        <v>6</v>
      </c>
      <c r="K7" s="12" t="s">
        <v>0</v>
      </c>
      <c r="L7" s="12" t="s">
        <v>1</v>
      </c>
      <c r="M7" s="12" t="s">
        <v>3</v>
      </c>
      <c r="N7" s="12" t="s">
        <v>2</v>
      </c>
      <c r="O7" s="13" t="s">
        <v>14</v>
      </c>
    </row>
    <row r="8" spans="1:16" ht="44" thickBot="1" x14ac:dyDescent="0.4">
      <c r="A8" s="1">
        <v>1</v>
      </c>
      <c r="B8" s="154" t="s">
        <v>24</v>
      </c>
      <c r="C8" s="3">
        <v>36635</v>
      </c>
      <c r="D8" s="3">
        <v>37110</v>
      </c>
      <c r="E8" s="4">
        <v>33311</v>
      </c>
      <c r="F8" s="153" t="s">
        <v>102</v>
      </c>
      <c r="G8" s="152" t="s">
        <v>142</v>
      </c>
      <c r="H8" s="116" t="s">
        <v>141</v>
      </c>
      <c r="I8" s="10">
        <v>769</v>
      </c>
      <c r="J8" s="218" t="s">
        <v>128</v>
      </c>
      <c r="K8" s="3">
        <v>44768</v>
      </c>
      <c r="L8" s="3">
        <v>45132</v>
      </c>
      <c r="M8" s="5">
        <f>+(L8-K8)/365</f>
        <v>0.99726027397260275</v>
      </c>
      <c r="N8" s="5">
        <f>+M8</f>
        <v>0.99726027397260275</v>
      </c>
      <c r="O8" s="20">
        <v>772</v>
      </c>
      <c r="P8" s="97"/>
    </row>
    <row r="9" spans="1:16" ht="58" x14ac:dyDescent="0.35">
      <c r="A9" s="85"/>
      <c r="B9" s="157"/>
      <c r="C9" s="157">
        <v>764</v>
      </c>
      <c r="D9" s="157">
        <v>766</v>
      </c>
      <c r="E9" s="162">
        <v>768</v>
      </c>
      <c r="F9" s="161"/>
      <c r="G9" s="160" t="s">
        <v>140</v>
      </c>
      <c r="H9" s="159" t="s">
        <v>139</v>
      </c>
      <c r="I9" s="158" t="s">
        <v>138</v>
      </c>
      <c r="J9" s="219"/>
      <c r="K9" s="157">
        <v>44385</v>
      </c>
      <c r="L9" s="157">
        <v>44749</v>
      </c>
      <c r="M9" s="5">
        <f>+(L9-K9)/365</f>
        <v>0.99726027397260275</v>
      </c>
      <c r="N9" s="5">
        <f>+M9</f>
        <v>0.99726027397260275</v>
      </c>
      <c r="O9" s="156">
        <v>772</v>
      </c>
      <c r="P9" s="97"/>
    </row>
    <row r="10" spans="1:16" x14ac:dyDescent="0.35">
      <c r="A10" s="85"/>
      <c r="B10" s="157"/>
      <c r="C10" s="157"/>
      <c r="D10" s="157"/>
      <c r="E10" s="162"/>
      <c r="F10" s="161"/>
      <c r="G10" s="160"/>
      <c r="H10" s="159"/>
      <c r="I10" s="158"/>
      <c r="J10" s="219"/>
      <c r="K10" s="157">
        <v>43285</v>
      </c>
      <c r="L10" s="157">
        <v>44380</v>
      </c>
      <c r="M10" s="5">
        <f>+(L10-K10)/365</f>
        <v>3</v>
      </c>
      <c r="N10" s="5">
        <f>+M10</f>
        <v>3</v>
      </c>
      <c r="O10" s="156">
        <v>772</v>
      </c>
      <c r="P10" s="97"/>
    </row>
    <row r="11" spans="1:16" x14ac:dyDescent="0.35">
      <c r="A11" s="85"/>
      <c r="B11" s="157"/>
      <c r="C11" s="157"/>
      <c r="D11" s="157"/>
      <c r="E11" s="162"/>
      <c r="F11" s="161"/>
      <c r="G11" s="160"/>
      <c r="H11" s="159"/>
      <c r="I11" s="158"/>
      <c r="J11" s="220"/>
      <c r="K11" s="157">
        <v>42796</v>
      </c>
      <c r="L11" s="157">
        <v>43148</v>
      </c>
      <c r="M11" s="5">
        <f>+(L11-K11)/365</f>
        <v>0.96438356164383565</v>
      </c>
      <c r="N11" s="5">
        <f>+M11</f>
        <v>0.96438356164383565</v>
      </c>
      <c r="O11" s="156">
        <v>772</v>
      </c>
      <c r="P11" s="97"/>
    </row>
    <row r="12" spans="1:16" ht="53.5" customHeight="1" thickBot="1" x14ac:dyDescent="0.4">
      <c r="A12" s="27"/>
      <c r="B12" s="148"/>
      <c r="C12" s="148"/>
      <c r="D12" s="148"/>
      <c r="E12" s="148"/>
      <c r="F12" s="148"/>
      <c r="G12" s="155"/>
      <c r="H12" s="24"/>
      <c r="I12" s="29"/>
      <c r="J12" s="146" t="s">
        <v>48</v>
      </c>
      <c r="K12" s="24">
        <v>40595</v>
      </c>
      <c r="L12" s="24">
        <v>42420</v>
      </c>
      <c r="M12" s="25">
        <f>+(L12-K12)/365</f>
        <v>5</v>
      </c>
      <c r="N12" s="25">
        <f>+M12</f>
        <v>5</v>
      </c>
      <c r="O12" s="26">
        <v>773</v>
      </c>
      <c r="P12" s="97"/>
    </row>
    <row r="13" spans="1:16" ht="28.5" customHeight="1" x14ac:dyDescent="0.35">
      <c r="A13" s="2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6" t="s">
        <v>11</v>
      </c>
      <c r="M13" s="7">
        <f>SUM(M8:M12)</f>
        <v>10.95890410958904</v>
      </c>
      <c r="N13" s="7">
        <f>SUM(N8:N12)</f>
        <v>10.95890410958904</v>
      </c>
      <c r="O13" s="21"/>
      <c r="P13" s="97"/>
    </row>
    <row r="14" spans="1:16" ht="24.75" customHeight="1" x14ac:dyDescent="0.35">
      <c r="L14" s="8" t="s">
        <v>13</v>
      </c>
      <c r="M14" s="9">
        <v>5</v>
      </c>
      <c r="N14" s="9">
        <v>4</v>
      </c>
      <c r="P14" s="97"/>
    </row>
    <row r="15" spans="1:16" x14ac:dyDescent="0.35">
      <c r="P15" s="97"/>
    </row>
    <row r="17" spans="7:9" x14ac:dyDescent="0.35">
      <c r="G17" s="17"/>
      <c r="H17" s="17"/>
      <c r="I17" s="17"/>
    </row>
    <row r="18" spans="7:9" x14ac:dyDescent="0.35">
      <c r="G18" s="17"/>
      <c r="H18" s="17"/>
      <c r="I18" s="17"/>
    </row>
    <row r="19" spans="7:9" x14ac:dyDescent="0.35">
      <c r="G19" s="17"/>
      <c r="H19" s="17"/>
      <c r="I19" s="17"/>
    </row>
    <row r="20" spans="7:9" x14ac:dyDescent="0.35">
      <c r="G20" s="17"/>
      <c r="H20" s="17"/>
      <c r="I20" s="17"/>
    </row>
  </sheetData>
  <mergeCells count="7">
    <mergeCell ref="J8:J11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60" zoomScaleNormal="60" workbookViewId="0">
      <selection activeCell="A9" sqref="A9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97" customWidth="1"/>
    <col min="11" max="11" width="16.08984375" customWidth="1"/>
    <col min="12" max="12" width="13.90625" customWidth="1"/>
    <col min="13" max="14" width="13.6328125" customWidth="1"/>
    <col min="15" max="15" width="12.90625" style="97" customWidth="1"/>
    <col min="16" max="16" width="14.453125" customWidth="1"/>
  </cols>
  <sheetData>
    <row r="1" spans="1:16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3" spans="1:16" ht="15" thickBot="1" x14ac:dyDescent="0.4"/>
    <row r="4" spans="1:16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6" ht="54.65" customHeight="1" thickBot="1" x14ac:dyDescent="0.4">
      <c r="A5" s="187" t="s">
        <v>23</v>
      </c>
      <c r="B5" s="188"/>
      <c r="C5" s="200" t="s">
        <v>63</v>
      </c>
      <c r="D5" s="210"/>
      <c r="E5" s="210"/>
      <c r="F5" s="210"/>
      <c r="G5" s="210"/>
      <c r="H5" s="210"/>
      <c r="I5" s="210"/>
      <c r="J5" s="202"/>
      <c r="K5" s="202"/>
      <c r="L5" s="202"/>
      <c r="M5" s="202"/>
      <c r="N5" s="202"/>
      <c r="O5" s="203"/>
    </row>
    <row r="6" spans="1:16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6"/>
      <c r="J6" s="207" t="s">
        <v>10</v>
      </c>
      <c r="K6" s="208"/>
      <c r="L6" s="208"/>
      <c r="M6" s="208"/>
      <c r="N6" s="208"/>
      <c r="O6" s="209"/>
    </row>
    <row r="7" spans="1:16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4" t="s">
        <v>137</v>
      </c>
      <c r="G7" s="12" t="s">
        <v>7</v>
      </c>
      <c r="H7" s="12" t="s">
        <v>8</v>
      </c>
      <c r="I7" s="13" t="s">
        <v>26</v>
      </c>
      <c r="J7" s="11" t="s">
        <v>6</v>
      </c>
      <c r="K7" s="12" t="s">
        <v>0</v>
      </c>
      <c r="L7" s="12" t="s">
        <v>1</v>
      </c>
      <c r="M7" s="12" t="s">
        <v>3</v>
      </c>
      <c r="N7" s="12" t="s">
        <v>2</v>
      </c>
      <c r="O7" s="13" t="s">
        <v>14</v>
      </c>
    </row>
    <row r="8" spans="1:16" ht="44" thickBot="1" x14ac:dyDescent="0.4">
      <c r="A8" s="1">
        <v>1</v>
      </c>
      <c r="B8" s="154" t="s">
        <v>24</v>
      </c>
      <c r="C8" s="3">
        <v>38399</v>
      </c>
      <c r="D8" s="3">
        <v>39113</v>
      </c>
      <c r="E8" s="4">
        <v>3924</v>
      </c>
      <c r="F8" s="153" t="s">
        <v>102</v>
      </c>
      <c r="G8" s="152" t="s">
        <v>149</v>
      </c>
      <c r="H8" s="116" t="s">
        <v>148</v>
      </c>
      <c r="I8" s="10" t="s">
        <v>147</v>
      </c>
      <c r="J8" s="218" t="s">
        <v>128</v>
      </c>
      <c r="K8" s="3">
        <v>44326</v>
      </c>
      <c r="L8" s="3">
        <v>44509</v>
      </c>
      <c r="M8" s="5">
        <f t="shared" ref="M8:M13" si="0">+(L8-K8)/365</f>
        <v>0.50136986301369868</v>
      </c>
      <c r="N8" s="5">
        <f t="shared" ref="N8:N13" si="1">+M8</f>
        <v>0.50136986301369868</v>
      </c>
      <c r="O8" s="20">
        <v>787</v>
      </c>
      <c r="P8" s="97"/>
    </row>
    <row r="9" spans="1:16" ht="29" x14ac:dyDescent="0.35">
      <c r="A9" s="1"/>
      <c r="B9" s="136"/>
      <c r="C9" s="4">
        <v>777</v>
      </c>
      <c r="D9" s="4">
        <v>779</v>
      </c>
      <c r="E9" s="4">
        <v>781</v>
      </c>
      <c r="F9" s="136"/>
      <c r="G9" s="152" t="s">
        <v>146</v>
      </c>
      <c r="H9" s="116" t="s">
        <v>145</v>
      </c>
      <c r="I9" s="10" t="s">
        <v>144</v>
      </c>
      <c r="J9" s="219"/>
      <c r="K9" s="3">
        <v>44550</v>
      </c>
      <c r="L9" s="3">
        <v>44731</v>
      </c>
      <c r="M9" s="5">
        <f t="shared" si="0"/>
        <v>0.49589041095890413</v>
      </c>
      <c r="N9" s="5">
        <f t="shared" si="1"/>
        <v>0.49589041095890413</v>
      </c>
      <c r="O9" s="20">
        <v>787</v>
      </c>
      <c r="P9" s="97"/>
    </row>
    <row r="10" spans="1:16" x14ac:dyDescent="0.35">
      <c r="A10" s="1"/>
      <c r="B10" s="149"/>
      <c r="C10" s="149"/>
      <c r="D10" s="149"/>
      <c r="E10" s="149"/>
      <c r="F10" s="149"/>
      <c r="G10" s="150"/>
      <c r="H10" s="4"/>
      <c r="I10" s="10"/>
      <c r="J10" s="220"/>
      <c r="K10" s="3">
        <v>44736</v>
      </c>
      <c r="L10" s="3">
        <v>44917</v>
      </c>
      <c r="M10" s="5">
        <f t="shared" si="0"/>
        <v>0.49589041095890413</v>
      </c>
      <c r="N10" s="5">
        <f t="shared" si="1"/>
        <v>0.49589041095890413</v>
      </c>
      <c r="O10" s="20">
        <v>787</v>
      </c>
      <c r="P10" s="97"/>
    </row>
    <row r="11" spans="1:16" x14ac:dyDescent="0.35">
      <c r="A11" s="1"/>
      <c r="B11" s="149"/>
      <c r="C11" s="149"/>
      <c r="D11" s="149"/>
      <c r="E11" s="149"/>
      <c r="F11" s="149"/>
      <c r="G11" s="150"/>
      <c r="H11" s="4"/>
      <c r="I11" s="10"/>
      <c r="J11" s="218" t="s">
        <v>128</v>
      </c>
      <c r="K11" s="3">
        <v>42661</v>
      </c>
      <c r="L11" s="3">
        <v>43148</v>
      </c>
      <c r="M11" s="5">
        <f t="shared" si="0"/>
        <v>1.3342465753424657</v>
      </c>
      <c r="N11" s="5">
        <f t="shared" si="1"/>
        <v>1.3342465753424657</v>
      </c>
      <c r="O11" s="20">
        <v>788</v>
      </c>
      <c r="P11" s="97"/>
    </row>
    <row r="12" spans="1:16" x14ac:dyDescent="0.35">
      <c r="A12" s="1"/>
      <c r="B12" s="149"/>
      <c r="C12" s="149"/>
      <c r="D12" s="149"/>
      <c r="E12" s="149"/>
      <c r="F12" s="149"/>
      <c r="G12" s="150"/>
      <c r="H12" s="4"/>
      <c r="I12" s="10"/>
      <c r="J12" s="220"/>
      <c r="K12" s="3">
        <v>43255</v>
      </c>
      <c r="L12" s="3">
        <v>44319</v>
      </c>
      <c r="M12" s="5">
        <f t="shared" si="0"/>
        <v>2.9150684931506849</v>
      </c>
      <c r="N12" s="5">
        <f t="shared" si="1"/>
        <v>2.9150684931506849</v>
      </c>
      <c r="O12" s="20">
        <v>788</v>
      </c>
      <c r="P12" s="97"/>
    </row>
    <row r="13" spans="1:16" ht="15" thickBot="1" x14ac:dyDescent="0.4">
      <c r="A13" s="27"/>
      <c r="B13" s="163"/>
      <c r="C13" s="163"/>
      <c r="D13" s="163"/>
      <c r="E13" s="163"/>
      <c r="F13" s="163"/>
      <c r="G13" s="147"/>
      <c r="H13" s="28"/>
      <c r="I13" s="29"/>
      <c r="J13" s="146" t="s">
        <v>48</v>
      </c>
      <c r="K13" s="24">
        <v>41487</v>
      </c>
      <c r="L13" s="24">
        <v>42660</v>
      </c>
      <c r="M13" s="25">
        <f t="shared" si="0"/>
        <v>3.2136986301369861</v>
      </c>
      <c r="N13" s="25">
        <f t="shared" si="1"/>
        <v>3.2136986301369861</v>
      </c>
      <c r="O13" s="26">
        <v>789</v>
      </c>
      <c r="P13" s="97"/>
    </row>
    <row r="14" spans="1:16" ht="28.5" customHeight="1" x14ac:dyDescent="0.35">
      <c r="A14" s="2"/>
      <c r="B14" s="145"/>
      <c r="C14" s="145"/>
      <c r="D14" s="145"/>
      <c r="E14" s="145"/>
      <c r="F14" s="145"/>
      <c r="G14" s="145"/>
      <c r="H14" s="145"/>
      <c r="I14" s="145"/>
      <c r="J14" s="21"/>
      <c r="K14" s="145"/>
      <c r="L14" s="6" t="s">
        <v>11</v>
      </c>
      <c r="M14" s="7">
        <f>SUM(M8:M13)</f>
        <v>8.9561643835616422</v>
      </c>
      <c r="N14" s="7">
        <f>SUM(N8:N13)</f>
        <v>8.9561643835616422</v>
      </c>
      <c r="O14" s="21"/>
      <c r="P14" s="97"/>
    </row>
    <row r="15" spans="1:16" ht="24.75" customHeight="1" x14ac:dyDescent="0.35">
      <c r="L15" s="8" t="s">
        <v>13</v>
      </c>
      <c r="M15" s="9">
        <v>5</v>
      </c>
      <c r="N15" s="9">
        <v>4</v>
      </c>
      <c r="P15" s="97"/>
    </row>
    <row r="16" spans="1:16" x14ac:dyDescent="0.35">
      <c r="P16" s="97"/>
    </row>
    <row r="18" spans="7:9" x14ac:dyDescent="0.35">
      <c r="G18" s="17"/>
      <c r="H18" s="17"/>
      <c r="I18" s="17"/>
    </row>
    <row r="19" spans="7:9" x14ac:dyDescent="0.35">
      <c r="G19" s="17"/>
      <c r="H19" s="17"/>
      <c r="I19" s="17"/>
    </row>
    <row r="20" spans="7:9" x14ac:dyDescent="0.35">
      <c r="G20" s="17"/>
      <c r="H20" s="17"/>
      <c r="I20" s="17"/>
    </row>
    <row r="21" spans="7:9" x14ac:dyDescent="0.35">
      <c r="G21" s="17"/>
      <c r="H21" s="17"/>
      <c r="I21" s="17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60" zoomScaleNormal="60" workbookViewId="0">
      <selection activeCell="G8" sqref="G8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7.54296875" customWidth="1"/>
    <col min="8" max="9" width="16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style="97" customWidth="1"/>
    <col min="16" max="16" width="14.453125" customWidth="1"/>
  </cols>
  <sheetData>
    <row r="1" spans="1:16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3" spans="1:16" ht="15" thickBot="1" x14ac:dyDescent="0.4"/>
    <row r="4" spans="1:16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6" ht="54.65" customHeight="1" thickBot="1" x14ac:dyDescent="0.4">
      <c r="A5" s="183" t="s">
        <v>153</v>
      </c>
      <c r="B5" s="184"/>
      <c r="C5" s="200" t="s">
        <v>152</v>
      </c>
      <c r="D5" s="210"/>
      <c r="E5" s="210"/>
      <c r="F5" s="210"/>
      <c r="G5" s="210"/>
      <c r="H5" s="210"/>
      <c r="I5" s="210"/>
      <c r="J5" s="202"/>
      <c r="K5" s="202"/>
      <c r="L5" s="202"/>
      <c r="M5" s="202"/>
      <c r="N5" s="202"/>
      <c r="O5" s="203"/>
    </row>
    <row r="6" spans="1:16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6"/>
      <c r="J6" s="207" t="s">
        <v>10</v>
      </c>
      <c r="K6" s="208"/>
      <c r="L6" s="208"/>
      <c r="M6" s="208"/>
      <c r="N6" s="208"/>
      <c r="O6" s="209"/>
    </row>
    <row r="7" spans="1:16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4" t="s">
        <v>137</v>
      </c>
      <c r="G7" s="12" t="s">
        <v>7</v>
      </c>
      <c r="H7" s="12" t="s">
        <v>8</v>
      </c>
      <c r="I7" s="13" t="s">
        <v>26</v>
      </c>
      <c r="J7" s="11" t="s">
        <v>6</v>
      </c>
      <c r="K7" s="12" t="s">
        <v>0</v>
      </c>
      <c r="L7" s="12" t="s">
        <v>1</v>
      </c>
      <c r="M7" s="12" t="s">
        <v>3</v>
      </c>
      <c r="N7" s="12" t="s">
        <v>2</v>
      </c>
      <c r="O7" s="13" t="s">
        <v>14</v>
      </c>
    </row>
    <row r="8" spans="1:16" ht="72.5" customHeight="1" thickBot="1" x14ac:dyDescent="0.4">
      <c r="A8" s="1">
        <v>1</v>
      </c>
      <c r="B8" s="154" t="s">
        <v>24</v>
      </c>
      <c r="C8" s="3">
        <v>37820</v>
      </c>
      <c r="D8" s="3">
        <v>40100</v>
      </c>
      <c r="E8" s="4">
        <v>50188</v>
      </c>
      <c r="F8" s="153" t="s">
        <v>102</v>
      </c>
      <c r="G8" s="152" t="s">
        <v>163</v>
      </c>
      <c r="H8" s="3" t="s">
        <v>151</v>
      </c>
      <c r="I8" s="10" t="s">
        <v>150</v>
      </c>
      <c r="J8" s="218" t="s">
        <v>128</v>
      </c>
      <c r="K8" s="3">
        <v>43435</v>
      </c>
      <c r="L8" s="3">
        <v>44380</v>
      </c>
      <c r="M8" s="5">
        <f t="shared" ref="M8:M13" si="0">+(L8-K8)/365</f>
        <v>2.5890410958904111</v>
      </c>
      <c r="N8" s="5">
        <f t="shared" ref="N8:N13" si="1">+M8</f>
        <v>2.5890410958904111</v>
      </c>
      <c r="O8" s="20">
        <v>803</v>
      </c>
      <c r="P8" s="97"/>
    </row>
    <row r="9" spans="1:16" x14ac:dyDescent="0.35">
      <c r="A9" s="1"/>
      <c r="B9" s="136"/>
      <c r="C9" s="136">
        <v>795</v>
      </c>
      <c r="D9" s="136">
        <v>797</v>
      </c>
      <c r="E9" s="136">
        <v>799</v>
      </c>
      <c r="F9" s="136"/>
      <c r="G9" s="152"/>
      <c r="H9" s="4"/>
      <c r="I9" s="10"/>
      <c r="J9" s="219"/>
      <c r="K9" s="3">
        <v>44385</v>
      </c>
      <c r="L9" s="3">
        <v>44749</v>
      </c>
      <c r="M9" s="5">
        <f t="shared" si="0"/>
        <v>0.99726027397260275</v>
      </c>
      <c r="N9" s="5">
        <f t="shared" si="1"/>
        <v>0.99726027397260275</v>
      </c>
      <c r="O9" s="20">
        <v>803</v>
      </c>
      <c r="P9" s="97"/>
    </row>
    <row r="10" spans="1:16" x14ac:dyDescent="0.35">
      <c r="A10" s="1"/>
      <c r="B10" s="149"/>
      <c r="C10" s="149"/>
      <c r="D10" s="149"/>
      <c r="E10" s="149"/>
      <c r="F10" s="149"/>
      <c r="G10" s="150"/>
      <c r="H10" s="4"/>
      <c r="I10" s="10"/>
      <c r="J10" s="220"/>
      <c r="K10" s="3">
        <v>44767</v>
      </c>
      <c r="L10" s="3">
        <v>44883</v>
      </c>
      <c r="M10" s="5">
        <f t="shared" si="0"/>
        <v>0.31780821917808222</v>
      </c>
      <c r="N10" s="5">
        <f t="shared" si="1"/>
        <v>0.31780821917808222</v>
      </c>
      <c r="O10" s="20">
        <v>803</v>
      </c>
      <c r="P10" s="97"/>
    </row>
    <row r="11" spans="1:16" x14ac:dyDescent="0.35">
      <c r="A11" s="1"/>
      <c r="B11" s="136"/>
      <c r="C11" s="136"/>
      <c r="D11" s="136"/>
      <c r="E11" s="136"/>
      <c r="F11" s="136"/>
      <c r="G11" s="149"/>
      <c r="H11" s="4"/>
      <c r="I11" s="10"/>
      <c r="J11" s="218" t="s">
        <v>128</v>
      </c>
      <c r="K11" s="3">
        <v>42661</v>
      </c>
      <c r="L11" s="3">
        <v>43148</v>
      </c>
      <c r="M11" s="5">
        <f t="shared" si="0"/>
        <v>1.3342465753424657</v>
      </c>
      <c r="N11" s="5">
        <f t="shared" si="1"/>
        <v>1.3342465753424657</v>
      </c>
      <c r="O11" s="20">
        <v>804</v>
      </c>
      <c r="P11" s="97"/>
    </row>
    <row r="12" spans="1:16" x14ac:dyDescent="0.35">
      <c r="A12" s="1"/>
      <c r="B12" s="136"/>
      <c r="C12" s="136"/>
      <c r="D12" s="136"/>
      <c r="E12" s="136"/>
      <c r="F12" s="136"/>
      <c r="G12" s="149"/>
      <c r="H12" s="4"/>
      <c r="I12" s="10"/>
      <c r="J12" s="220"/>
      <c r="K12" s="3">
        <v>43286</v>
      </c>
      <c r="L12" s="3">
        <v>43404</v>
      </c>
      <c r="M12" s="5">
        <f t="shared" si="0"/>
        <v>0.32328767123287672</v>
      </c>
      <c r="N12" s="5">
        <f t="shared" si="1"/>
        <v>0.32328767123287672</v>
      </c>
      <c r="O12" s="20">
        <v>804</v>
      </c>
      <c r="P12" s="97"/>
    </row>
    <row r="13" spans="1:16" ht="15" thickBot="1" x14ac:dyDescent="0.4">
      <c r="A13" s="27"/>
      <c r="B13" s="148"/>
      <c r="C13" s="148"/>
      <c r="D13" s="148"/>
      <c r="E13" s="148"/>
      <c r="F13" s="148"/>
      <c r="G13" s="147"/>
      <c r="H13" s="28"/>
      <c r="I13" s="29"/>
      <c r="J13" s="146" t="s">
        <v>48</v>
      </c>
      <c r="K13" s="24">
        <v>41487</v>
      </c>
      <c r="L13" s="24">
        <v>42660</v>
      </c>
      <c r="M13" s="25">
        <f t="shared" si="0"/>
        <v>3.2136986301369861</v>
      </c>
      <c r="N13" s="25">
        <f t="shared" si="1"/>
        <v>3.2136986301369861</v>
      </c>
      <c r="O13" s="26">
        <v>805</v>
      </c>
      <c r="P13" s="97"/>
    </row>
    <row r="14" spans="1:16" ht="28.5" customHeight="1" x14ac:dyDescent="0.35">
      <c r="A14" s="2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6" t="s">
        <v>11</v>
      </c>
      <c r="M14" s="7">
        <f>SUM(M8:M13)</f>
        <v>8.7753424657534254</v>
      </c>
      <c r="N14" s="7">
        <f>SUM(N8:N13)</f>
        <v>8.7753424657534254</v>
      </c>
      <c r="O14" s="21"/>
      <c r="P14" s="97"/>
    </row>
    <row r="15" spans="1:16" ht="24.75" customHeight="1" x14ac:dyDescent="0.35">
      <c r="L15" s="8" t="s">
        <v>13</v>
      </c>
      <c r="M15" s="9">
        <v>3</v>
      </c>
      <c r="N15" s="9">
        <v>1</v>
      </c>
      <c r="P15" s="97"/>
    </row>
    <row r="16" spans="1:16" x14ac:dyDescent="0.35">
      <c r="P16" s="97"/>
    </row>
    <row r="18" spans="7:9" x14ac:dyDescent="0.35">
      <c r="G18" s="17"/>
      <c r="H18" s="17"/>
      <c r="I18" s="17"/>
    </row>
    <row r="19" spans="7:9" x14ac:dyDescent="0.35">
      <c r="G19" s="17"/>
      <c r="H19" s="17"/>
      <c r="I19" s="17"/>
    </row>
    <row r="20" spans="7:9" x14ac:dyDescent="0.35">
      <c r="G20" s="17"/>
      <c r="H20" s="17"/>
      <c r="I20" s="17"/>
    </row>
    <row r="21" spans="7:9" x14ac:dyDescent="0.35">
      <c r="G21" s="17"/>
      <c r="H21" s="17"/>
      <c r="I21" s="17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60" zoomScaleNormal="60" workbookViewId="0">
      <selection activeCell="A10" sqref="A10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43.26953125" customWidth="1"/>
    <col min="8" max="8" width="19.08984375" customWidth="1"/>
    <col min="9" max="9" width="16.54296875" customWidth="1"/>
    <col min="10" max="10" width="32.90625" style="88" customWidth="1"/>
    <col min="11" max="11" width="16.08984375" customWidth="1"/>
    <col min="12" max="12" width="13.90625" customWidth="1"/>
    <col min="13" max="14" width="13.6328125" customWidth="1"/>
    <col min="15" max="15" width="12.90625" style="97" customWidth="1"/>
    <col min="16" max="16" width="14.453125" customWidth="1"/>
  </cols>
  <sheetData>
    <row r="1" spans="1:16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3" spans="1:16" ht="15" thickBot="1" x14ac:dyDescent="0.4"/>
    <row r="4" spans="1:16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6" ht="54.65" customHeight="1" thickBot="1" x14ac:dyDescent="0.4">
      <c r="A5" s="183" t="s">
        <v>153</v>
      </c>
      <c r="B5" s="184"/>
      <c r="C5" s="200" t="s">
        <v>158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21"/>
    </row>
    <row r="6" spans="1:16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5"/>
      <c r="J6" s="222" t="s">
        <v>10</v>
      </c>
      <c r="K6" s="223"/>
      <c r="L6" s="223"/>
      <c r="M6" s="223"/>
      <c r="N6" s="223"/>
      <c r="O6" s="224"/>
    </row>
    <row r="7" spans="1:16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4" t="s">
        <v>137</v>
      </c>
      <c r="G7" s="12" t="s">
        <v>7</v>
      </c>
      <c r="H7" s="12" t="s">
        <v>8</v>
      </c>
      <c r="I7" s="120" t="s">
        <v>26</v>
      </c>
      <c r="J7" s="170" t="s">
        <v>6</v>
      </c>
      <c r="K7" s="23" t="s">
        <v>0</v>
      </c>
      <c r="L7" s="23" t="s">
        <v>1</v>
      </c>
      <c r="M7" s="23" t="s">
        <v>3</v>
      </c>
      <c r="N7" s="23" t="s">
        <v>2</v>
      </c>
      <c r="O7" s="30" t="s">
        <v>14</v>
      </c>
    </row>
    <row r="8" spans="1:16" ht="58.5" thickBot="1" x14ac:dyDescent="0.4">
      <c r="A8" s="1">
        <v>1</v>
      </c>
      <c r="B8" s="154" t="s">
        <v>24</v>
      </c>
      <c r="C8" s="3">
        <v>39624</v>
      </c>
      <c r="D8" s="3">
        <v>40184</v>
      </c>
      <c r="E8" s="4">
        <v>50423</v>
      </c>
      <c r="F8" s="153" t="s">
        <v>102</v>
      </c>
      <c r="G8" s="169" t="s">
        <v>157</v>
      </c>
      <c r="H8" s="4" t="s">
        <v>151</v>
      </c>
      <c r="I8" s="168">
        <v>819</v>
      </c>
      <c r="J8" s="167" t="s">
        <v>156</v>
      </c>
      <c r="K8" s="3">
        <v>43286</v>
      </c>
      <c r="L8" s="3">
        <v>45139</v>
      </c>
      <c r="M8" s="5">
        <f>+(L8-K8)/365</f>
        <v>5.0767123287671234</v>
      </c>
      <c r="N8" s="5">
        <f>+M8</f>
        <v>5.0767123287671234</v>
      </c>
      <c r="O8" s="20">
        <v>820</v>
      </c>
      <c r="P8" s="97"/>
    </row>
    <row r="9" spans="1:16" x14ac:dyDescent="0.35">
      <c r="A9" s="1"/>
      <c r="B9" s="136"/>
      <c r="C9" s="4">
        <v>812</v>
      </c>
      <c r="D9" s="4">
        <v>814</v>
      </c>
      <c r="E9" s="4">
        <v>816</v>
      </c>
      <c r="F9" s="136"/>
      <c r="G9" s="169"/>
      <c r="H9" s="4"/>
      <c r="I9" s="168"/>
      <c r="J9" s="167" t="s">
        <v>155</v>
      </c>
      <c r="K9" s="3">
        <v>43161</v>
      </c>
      <c r="L9" s="3">
        <v>43281</v>
      </c>
      <c r="M9" s="5">
        <f>+(L9-K9)/365</f>
        <v>0.32876712328767121</v>
      </c>
      <c r="N9" s="5">
        <f>M9</f>
        <v>0.32876712328767121</v>
      </c>
      <c r="O9" s="20">
        <v>821</v>
      </c>
      <c r="P9" s="97"/>
    </row>
    <row r="10" spans="1:16" x14ac:dyDescent="0.35">
      <c r="A10" s="1"/>
      <c r="B10" s="149"/>
      <c r="C10" s="149"/>
      <c r="D10" s="149"/>
      <c r="E10" s="149"/>
      <c r="F10" s="149"/>
      <c r="G10" s="150"/>
      <c r="H10" s="4"/>
      <c r="I10" s="168"/>
      <c r="J10" s="167" t="s">
        <v>128</v>
      </c>
      <c r="K10" s="3">
        <v>42661</v>
      </c>
      <c r="L10" s="3">
        <v>43148</v>
      </c>
      <c r="M10" s="5">
        <f>+(L10-K10)/365</f>
        <v>1.3342465753424657</v>
      </c>
      <c r="N10" s="5">
        <f>+M10</f>
        <v>1.3342465753424657</v>
      </c>
      <c r="O10" s="20">
        <v>822</v>
      </c>
      <c r="P10" s="97"/>
    </row>
    <row r="11" spans="1:16" ht="15" thickBot="1" x14ac:dyDescent="0.4">
      <c r="A11" s="27"/>
      <c r="B11" s="148"/>
      <c r="C11" s="148"/>
      <c r="D11" s="148"/>
      <c r="E11" s="148"/>
      <c r="F11" s="148"/>
      <c r="G11" s="163"/>
      <c r="H11" s="28"/>
      <c r="I11" s="166"/>
      <c r="J11" s="165" t="s">
        <v>48</v>
      </c>
      <c r="K11" s="24">
        <v>41487</v>
      </c>
      <c r="L11" s="24">
        <v>42660</v>
      </c>
      <c r="M11" s="25">
        <f>+(L11-K11)/365</f>
        <v>3.2136986301369861</v>
      </c>
      <c r="N11" s="25">
        <f>M11</f>
        <v>3.2136986301369861</v>
      </c>
      <c r="O11" s="26" t="s">
        <v>154</v>
      </c>
      <c r="P11" s="97"/>
    </row>
    <row r="12" spans="1:16" ht="28.5" customHeight="1" x14ac:dyDescent="0.35">
      <c r="A12" s="2"/>
      <c r="B12" s="145"/>
      <c r="C12" s="145"/>
      <c r="D12" s="145"/>
      <c r="E12" s="145"/>
      <c r="F12" s="145"/>
      <c r="G12" s="145"/>
      <c r="H12" s="145"/>
      <c r="I12" s="145"/>
      <c r="J12" s="164"/>
      <c r="K12" s="145"/>
      <c r="L12" s="6" t="s">
        <v>11</v>
      </c>
      <c r="M12" s="7">
        <f>SUM(M8:M11)</f>
        <v>9.9534246575342458</v>
      </c>
      <c r="N12" s="7">
        <f>SUM(N8:N11)</f>
        <v>9.9534246575342458</v>
      </c>
      <c r="O12" s="21"/>
      <c r="P12" s="97"/>
    </row>
    <row r="13" spans="1:16" ht="24.75" customHeight="1" x14ac:dyDescent="0.35">
      <c r="L13" s="8" t="s">
        <v>13</v>
      </c>
      <c r="M13" s="9">
        <v>3</v>
      </c>
      <c r="N13" s="9">
        <v>1</v>
      </c>
      <c r="P13" s="97"/>
    </row>
    <row r="14" spans="1:16" x14ac:dyDescent="0.35">
      <c r="P14" s="97"/>
    </row>
    <row r="16" spans="1:16" x14ac:dyDescent="0.35">
      <c r="G16" s="17"/>
      <c r="H16" s="17"/>
      <c r="I16" s="17"/>
    </row>
    <row r="17" spans="7:9" x14ac:dyDescent="0.35">
      <c r="G17" s="17"/>
      <c r="H17" s="17"/>
      <c r="I17" s="17"/>
    </row>
    <row r="18" spans="7:9" x14ac:dyDescent="0.35">
      <c r="G18" s="17"/>
      <c r="H18" s="17"/>
      <c r="I18" s="17"/>
    </row>
    <row r="19" spans="7:9" x14ac:dyDescent="0.35">
      <c r="G19" s="17"/>
      <c r="H19" s="17"/>
      <c r="I19" s="17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="60" zoomScaleNormal="60" workbookViewId="0">
      <selection activeCell="A26" sqref="A26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5.453125" customWidth="1"/>
    <col min="6" max="6" width="16.1796875" customWidth="1"/>
    <col min="7" max="7" width="16.54296875" customWidth="1"/>
    <col min="8" max="8" width="14.54296875" customWidth="1"/>
    <col min="9" max="9" width="32.81640625" style="106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46.1796875" customWidth="1"/>
  </cols>
  <sheetData>
    <row r="1" spans="1:15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5" ht="15" thickBot="1" x14ac:dyDescent="0.4"/>
    <row r="4" spans="1:15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5" ht="45.75" customHeight="1" thickBot="1" x14ac:dyDescent="0.4">
      <c r="A5" s="194" t="s">
        <v>35</v>
      </c>
      <c r="B5" s="195"/>
      <c r="C5" s="200" t="s">
        <v>53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5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7" t="s">
        <v>10</v>
      </c>
      <c r="J6" s="208"/>
      <c r="K6" s="208"/>
      <c r="L6" s="208"/>
      <c r="M6" s="208"/>
      <c r="N6" s="209"/>
    </row>
    <row r="7" spans="1:15" ht="87.75" customHeight="1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5" s="76" customFormat="1" ht="29.25" customHeight="1" thickBot="1" x14ac:dyDescent="0.4">
      <c r="A8" s="1">
        <v>1</v>
      </c>
      <c r="B8" s="78" t="s">
        <v>25</v>
      </c>
      <c r="C8" s="58">
        <v>28339</v>
      </c>
      <c r="D8" s="58">
        <v>30741</v>
      </c>
      <c r="E8" s="16">
        <v>36937</v>
      </c>
      <c r="F8" s="96"/>
      <c r="G8" s="16"/>
      <c r="H8" s="34"/>
      <c r="I8" s="104" t="s">
        <v>109</v>
      </c>
      <c r="J8" s="41">
        <v>44595</v>
      </c>
      <c r="K8" s="41">
        <v>44959</v>
      </c>
      <c r="L8" s="53">
        <f t="shared" ref="L8:L13" si="0">+(K8-J8)/365</f>
        <v>0.99726027397260275</v>
      </c>
      <c r="M8" s="53">
        <v>0</v>
      </c>
      <c r="N8" s="33">
        <v>539</v>
      </c>
      <c r="O8" s="100"/>
    </row>
    <row r="9" spans="1:15" s="76" customFormat="1" ht="29.25" customHeight="1" x14ac:dyDescent="0.35">
      <c r="A9" s="1">
        <v>2</v>
      </c>
      <c r="B9" s="16"/>
      <c r="C9" s="16">
        <v>534</v>
      </c>
      <c r="D9" s="16">
        <v>536</v>
      </c>
      <c r="E9" s="16">
        <v>538</v>
      </c>
      <c r="F9" s="68"/>
      <c r="G9" s="16"/>
      <c r="H9" s="34"/>
      <c r="I9" s="104" t="s">
        <v>109</v>
      </c>
      <c r="J9" s="58">
        <v>44179</v>
      </c>
      <c r="K9" s="58">
        <v>44543</v>
      </c>
      <c r="L9" s="53">
        <f>+(K9-J9)/365</f>
        <v>0.99726027397260275</v>
      </c>
      <c r="M9" s="53">
        <v>0</v>
      </c>
      <c r="N9" s="33">
        <v>539</v>
      </c>
      <c r="O9" s="101"/>
    </row>
    <row r="10" spans="1:15" s="76" customFormat="1" ht="29.25" customHeight="1" x14ac:dyDescent="0.35">
      <c r="A10" s="1">
        <v>3</v>
      </c>
      <c r="B10" s="16"/>
      <c r="C10" s="16"/>
      <c r="D10" s="16"/>
      <c r="E10" s="16"/>
      <c r="F10" s="68"/>
      <c r="G10" s="16"/>
      <c r="H10" s="34"/>
      <c r="I10" s="104" t="s">
        <v>109</v>
      </c>
      <c r="J10" s="41">
        <v>43862</v>
      </c>
      <c r="K10" s="41">
        <v>44169</v>
      </c>
      <c r="L10" s="53">
        <f t="shared" si="0"/>
        <v>0.84109589041095889</v>
      </c>
      <c r="M10" s="53">
        <v>0</v>
      </c>
      <c r="N10" s="33">
        <v>539</v>
      </c>
      <c r="O10" s="102"/>
    </row>
    <row r="11" spans="1:15" s="76" customFormat="1" ht="29.25" customHeight="1" x14ac:dyDescent="0.35">
      <c r="A11" s="1">
        <v>4</v>
      </c>
      <c r="B11" s="16"/>
      <c r="C11" s="16"/>
      <c r="D11" s="16"/>
      <c r="E11" s="16"/>
      <c r="F11" s="68"/>
      <c r="G11" s="16"/>
      <c r="H11" s="34"/>
      <c r="I11" s="104" t="s">
        <v>72</v>
      </c>
      <c r="J11" s="41">
        <v>42661</v>
      </c>
      <c r="K11" s="41">
        <v>43148</v>
      </c>
      <c r="L11" s="53">
        <f t="shared" si="0"/>
        <v>1.3342465753424657</v>
      </c>
      <c r="M11" s="53">
        <v>0</v>
      </c>
      <c r="N11" s="33">
        <v>540</v>
      </c>
      <c r="O11" s="102"/>
    </row>
    <row r="12" spans="1:15" s="76" customFormat="1" ht="29.25" customHeight="1" x14ac:dyDescent="0.35">
      <c r="A12" s="1">
        <v>5</v>
      </c>
      <c r="B12" s="16"/>
      <c r="C12" s="16"/>
      <c r="D12" s="16"/>
      <c r="E12" s="16"/>
      <c r="F12" s="68"/>
      <c r="G12" s="16"/>
      <c r="H12" s="34"/>
      <c r="I12" s="79" t="s">
        <v>73</v>
      </c>
      <c r="J12" s="41">
        <v>36220</v>
      </c>
      <c r="K12" s="41">
        <v>41333</v>
      </c>
      <c r="L12" s="53">
        <f t="shared" si="0"/>
        <v>14.008219178082191</v>
      </c>
      <c r="M12" s="53">
        <v>0</v>
      </c>
      <c r="N12" s="33">
        <v>541</v>
      </c>
      <c r="O12" s="102"/>
    </row>
    <row r="13" spans="1:15" s="76" customFormat="1" ht="29.25" customHeight="1" x14ac:dyDescent="0.35">
      <c r="A13" s="1">
        <v>6</v>
      </c>
      <c r="B13" s="16"/>
      <c r="C13" s="16"/>
      <c r="D13" s="16"/>
      <c r="E13" s="16"/>
      <c r="F13" s="68"/>
      <c r="G13" s="16"/>
      <c r="H13" s="34"/>
      <c r="I13" s="107" t="s">
        <v>76</v>
      </c>
      <c r="J13" s="41">
        <v>35431</v>
      </c>
      <c r="K13" s="41">
        <v>36219</v>
      </c>
      <c r="L13" s="53">
        <f t="shared" si="0"/>
        <v>2.1589041095890411</v>
      </c>
      <c r="M13" s="53">
        <f>L13</f>
        <v>2.1589041095890411</v>
      </c>
      <c r="N13" s="33">
        <v>542</v>
      </c>
      <c r="O13" s="173" t="s">
        <v>75</v>
      </c>
    </row>
    <row r="14" spans="1:15" s="76" customFormat="1" ht="29.25" customHeight="1" x14ac:dyDescent="0.35">
      <c r="A14" s="1">
        <v>7</v>
      </c>
      <c r="B14" s="16"/>
      <c r="C14" s="16"/>
      <c r="D14" s="16"/>
      <c r="E14" s="16"/>
      <c r="F14" s="68"/>
      <c r="G14" s="16"/>
      <c r="H14" s="34"/>
      <c r="I14" s="107" t="s">
        <v>76</v>
      </c>
      <c r="J14" s="41">
        <v>35142</v>
      </c>
      <c r="K14" s="41">
        <v>35430</v>
      </c>
      <c r="L14" s="53">
        <f t="shared" ref="L14" si="1">+(K14-J14)/365</f>
        <v>0.78904109589041094</v>
      </c>
      <c r="M14" s="53">
        <v>0</v>
      </c>
      <c r="N14" s="33">
        <v>542</v>
      </c>
      <c r="O14" s="103"/>
    </row>
    <row r="15" spans="1:15" s="76" customFormat="1" ht="29.25" customHeight="1" thickBot="1" x14ac:dyDescent="0.4">
      <c r="A15" s="27">
        <v>8</v>
      </c>
      <c r="B15" s="71"/>
      <c r="C15" s="71"/>
      <c r="D15" s="71"/>
      <c r="E15" s="71"/>
      <c r="F15" s="80"/>
      <c r="G15" s="71"/>
      <c r="H15" s="35"/>
      <c r="I15" s="108" t="s">
        <v>74</v>
      </c>
      <c r="J15" s="99">
        <v>28340</v>
      </c>
      <c r="K15" s="99">
        <v>35104</v>
      </c>
      <c r="L15" s="66">
        <f t="shared" ref="L15" si="2">+(K15-J15)/365</f>
        <v>18.531506849315068</v>
      </c>
      <c r="M15" s="66">
        <v>0</v>
      </c>
      <c r="N15" s="67">
        <v>543</v>
      </c>
      <c r="O15" s="105" t="s">
        <v>110</v>
      </c>
    </row>
    <row r="16" spans="1:15" ht="28.5" customHeight="1" x14ac:dyDescent="0.35">
      <c r="A16" s="76"/>
      <c r="K16" s="54" t="s">
        <v>11</v>
      </c>
      <c r="L16" s="55">
        <f>SUM(L8:L15)</f>
        <v>39.657534246575338</v>
      </c>
      <c r="M16" s="55">
        <f>SUM(M8:M15)</f>
        <v>2.1589041095890411</v>
      </c>
    </row>
    <row r="17" spans="2:13" ht="24.75" customHeight="1" x14ac:dyDescent="0.45">
      <c r="B17" s="42" t="s">
        <v>43</v>
      </c>
      <c r="K17" s="8" t="s">
        <v>13</v>
      </c>
      <c r="L17" s="9">
        <v>10</v>
      </c>
      <c r="M17" s="9">
        <v>2</v>
      </c>
    </row>
    <row r="20" spans="2:13" x14ac:dyDescent="0.35">
      <c r="F20" s="56"/>
      <c r="G20" s="56"/>
      <c r="H20" s="56"/>
    </row>
    <row r="21" spans="2:13" x14ac:dyDescent="0.35">
      <c r="F21" s="56"/>
      <c r="G21" s="56"/>
      <c r="H21" s="56"/>
    </row>
    <row r="22" spans="2:13" x14ac:dyDescent="0.35">
      <c r="F22" s="56"/>
      <c r="G22" s="56"/>
      <c r="H22" s="56"/>
    </row>
    <row r="23" spans="2:13" x14ac:dyDescent="0.35">
      <c r="F23" s="56"/>
      <c r="G23" s="56"/>
      <c r="H23" s="56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A14" sqref="A14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4.816406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14.453125" customWidth="1"/>
  </cols>
  <sheetData>
    <row r="1" spans="1:14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ht="15" thickBot="1" x14ac:dyDescent="0.4"/>
    <row r="4" spans="1:14" ht="21.75" customHeight="1" thickBot="1" x14ac:dyDescent="0.4">
      <c r="A4" s="197" t="s">
        <v>105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4" ht="62.5" customHeight="1" thickBot="1" x14ac:dyDescent="0.4">
      <c r="A5" s="183" t="s">
        <v>29</v>
      </c>
      <c r="B5" s="184"/>
      <c r="C5" s="200" t="s">
        <v>34</v>
      </c>
      <c r="D5" s="210"/>
      <c r="E5" s="210"/>
      <c r="F5" s="210"/>
      <c r="G5" s="210"/>
      <c r="H5" s="210"/>
      <c r="I5" s="202"/>
      <c r="J5" s="202"/>
      <c r="K5" s="202"/>
      <c r="L5" s="202"/>
      <c r="M5" s="202"/>
      <c r="N5" s="203"/>
    </row>
    <row r="6" spans="1:14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7" t="s">
        <v>10</v>
      </c>
      <c r="J6" s="208"/>
      <c r="K6" s="208"/>
      <c r="L6" s="208"/>
      <c r="M6" s="208"/>
      <c r="N6" s="209"/>
    </row>
    <row r="7" spans="1:14" s="19" customFormat="1" ht="58" x14ac:dyDescent="0.35">
      <c r="A7" s="11" t="s">
        <v>4</v>
      </c>
      <c r="B7" s="1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4" s="39" customFormat="1" ht="72.5" x14ac:dyDescent="0.35">
      <c r="A8" s="110"/>
      <c r="B8" s="31" t="s">
        <v>18</v>
      </c>
      <c r="C8" s="111">
        <v>33844</v>
      </c>
      <c r="D8" s="3">
        <v>35426</v>
      </c>
      <c r="E8" s="4">
        <v>53129</v>
      </c>
      <c r="F8" s="36" t="s">
        <v>44</v>
      </c>
      <c r="G8" s="31" t="s">
        <v>31</v>
      </c>
      <c r="H8" s="10">
        <v>556</v>
      </c>
      <c r="I8" s="174" t="s">
        <v>32</v>
      </c>
      <c r="J8" s="44">
        <v>44768</v>
      </c>
      <c r="K8" s="44">
        <v>45132</v>
      </c>
      <c r="L8" s="5">
        <f t="shared" ref="L8:L10" si="0">+(K8-J8)/365</f>
        <v>0.99726027397260275</v>
      </c>
      <c r="M8" s="5">
        <f>L8</f>
        <v>0.99726027397260275</v>
      </c>
      <c r="N8" s="20">
        <v>562</v>
      </c>
    </row>
    <row r="9" spans="1:14" s="39" customFormat="1" ht="30" customHeight="1" x14ac:dyDescent="0.35">
      <c r="A9" s="11"/>
      <c r="B9" s="113"/>
      <c r="C9" s="4">
        <v>550</v>
      </c>
      <c r="D9" s="4">
        <v>552</v>
      </c>
      <c r="E9" s="4">
        <v>554</v>
      </c>
      <c r="F9" s="96" t="s">
        <v>106</v>
      </c>
      <c r="G9" s="16" t="s">
        <v>77</v>
      </c>
      <c r="H9" s="34">
        <v>558</v>
      </c>
      <c r="I9" s="174" t="s">
        <v>32</v>
      </c>
      <c r="J9" s="44">
        <v>44385</v>
      </c>
      <c r="K9" s="44">
        <v>44749</v>
      </c>
      <c r="L9" s="5">
        <f t="shared" si="0"/>
        <v>0.99726027397260275</v>
      </c>
      <c r="M9" s="5">
        <f t="shared" ref="M9:M14" si="1">L9</f>
        <v>0.99726027397260275</v>
      </c>
      <c r="N9" s="20">
        <v>562</v>
      </c>
    </row>
    <row r="10" spans="1:14" s="39" customFormat="1" ht="48.75" customHeight="1" x14ac:dyDescent="0.35">
      <c r="A10" s="45"/>
      <c r="B10" s="43"/>
      <c r="C10" s="46"/>
      <c r="D10" s="47"/>
      <c r="E10" s="47"/>
      <c r="F10" s="96" t="s">
        <v>107</v>
      </c>
      <c r="G10" s="16" t="s">
        <v>77</v>
      </c>
      <c r="H10" s="34">
        <v>559</v>
      </c>
      <c r="I10" s="174" t="s">
        <v>32</v>
      </c>
      <c r="J10" s="44">
        <v>43285</v>
      </c>
      <c r="K10" s="44">
        <v>44380</v>
      </c>
      <c r="L10" s="5">
        <f t="shared" si="0"/>
        <v>3</v>
      </c>
      <c r="M10" s="5">
        <f t="shared" si="1"/>
        <v>3</v>
      </c>
      <c r="N10" s="20">
        <v>562</v>
      </c>
    </row>
    <row r="11" spans="1:14" s="19" customFormat="1" ht="69" customHeight="1" x14ac:dyDescent="0.35">
      <c r="A11" s="1"/>
      <c r="B11" s="16"/>
      <c r="C11" s="16"/>
      <c r="D11" s="16"/>
      <c r="E11" s="16"/>
      <c r="F11" s="31" t="s">
        <v>108</v>
      </c>
      <c r="G11" s="31" t="s">
        <v>33</v>
      </c>
      <c r="H11" s="34">
        <v>560</v>
      </c>
      <c r="I11" s="174" t="s">
        <v>32</v>
      </c>
      <c r="J11" s="44">
        <v>42661</v>
      </c>
      <c r="K11" s="44">
        <v>43148</v>
      </c>
      <c r="L11" s="5">
        <f t="shared" ref="L11:L14" si="2">+(K11-J11)/365</f>
        <v>1.3342465753424657</v>
      </c>
      <c r="M11" s="5">
        <f t="shared" si="1"/>
        <v>1.3342465753424657</v>
      </c>
      <c r="N11" s="20">
        <v>563</v>
      </c>
    </row>
    <row r="12" spans="1:14" s="19" customFormat="1" ht="24" customHeight="1" x14ac:dyDescent="0.35">
      <c r="A12" s="1"/>
      <c r="B12" s="4"/>
      <c r="C12" s="4"/>
      <c r="D12" s="4"/>
      <c r="E12" s="4"/>
      <c r="F12" s="4"/>
      <c r="G12" s="4"/>
      <c r="H12" s="10"/>
      <c r="I12" s="175" t="s">
        <v>45</v>
      </c>
      <c r="J12" s="3">
        <v>40392</v>
      </c>
      <c r="K12" s="3">
        <v>42155</v>
      </c>
      <c r="L12" s="5">
        <f t="shared" si="2"/>
        <v>4.8301369863013699</v>
      </c>
      <c r="M12" s="5">
        <f t="shared" si="1"/>
        <v>4.8301369863013699</v>
      </c>
      <c r="N12" s="20">
        <v>564</v>
      </c>
    </row>
    <row r="13" spans="1:14" s="19" customFormat="1" ht="27.75" customHeight="1" x14ac:dyDescent="0.35">
      <c r="A13" s="1"/>
      <c r="B13" s="4"/>
      <c r="C13" s="4"/>
      <c r="D13" s="4"/>
      <c r="E13" s="4"/>
      <c r="F13" s="37"/>
      <c r="G13" s="4"/>
      <c r="H13" s="10"/>
      <c r="I13" s="175" t="s">
        <v>111</v>
      </c>
      <c r="J13" s="3">
        <v>39748</v>
      </c>
      <c r="K13" s="3">
        <v>40117</v>
      </c>
      <c r="L13" s="5">
        <f t="shared" si="2"/>
        <v>1.010958904109589</v>
      </c>
      <c r="M13" s="5">
        <f t="shared" si="1"/>
        <v>1.010958904109589</v>
      </c>
      <c r="N13" s="20">
        <v>565</v>
      </c>
    </row>
    <row r="14" spans="1:14" s="19" customFormat="1" ht="29.5" thickBot="1" x14ac:dyDescent="0.4">
      <c r="A14" s="27"/>
      <c r="B14" s="28"/>
      <c r="C14" s="28"/>
      <c r="D14" s="28"/>
      <c r="E14" s="28"/>
      <c r="F14" s="38"/>
      <c r="G14" s="28"/>
      <c r="H14" s="29"/>
      <c r="I14" s="146" t="s">
        <v>30</v>
      </c>
      <c r="J14" s="24">
        <v>34578</v>
      </c>
      <c r="K14" s="24">
        <v>39599</v>
      </c>
      <c r="L14" s="25">
        <f t="shared" si="2"/>
        <v>13.756164383561643</v>
      </c>
      <c r="M14" s="25">
        <f t="shared" si="1"/>
        <v>13.756164383561643</v>
      </c>
      <c r="N14" s="26">
        <v>566</v>
      </c>
    </row>
    <row r="15" spans="1:14" s="19" customFormat="1" ht="28.5" customHeight="1" x14ac:dyDescent="0.35">
      <c r="A15" s="2"/>
      <c r="B15" s="21"/>
      <c r="C15" s="21"/>
      <c r="D15" s="21"/>
      <c r="E15" s="21"/>
      <c r="F15" s="21"/>
      <c r="G15" s="21"/>
      <c r="H15" s="21"/>
      <c r="I15" s="21"/>
      <c r="J15" s="21"/>
      <c r="K15" s="6" t="s">
        <v>11</v>
      </c>
      <c r="L15" s="7">
        <f>SUM(L8:L14)</f>
        <v>25.926027397260274</v>
      </c>
      <c r="M15" s="7">
        <f>SUM(M8:M14)</f>
        <v>25.926027397260274</v>
      </c>
      <c r="N15" s="21"/>
    </row>
    <row r="16" spans="1:14" s="19" customFormat="1" ht="24.75" customHeight="1" x14ac:dyDescent="0.45">
      <c r="B16" s="42" t="s">
        <v>43</v>
      </c>
      <c r="K16" s="8" t="s">
        <v>13</v>
      </c>
      <c r="L16" s="9"/>
      <c r="M16" s="9">
        <v>10</v>
      </c>
    </row>
    <row r="17" spans="6:15" x14ac:dyDescent="0.35">
      <c r="O17" s="19"/>
    </row>
    <row r="19" spans="6:15" x14ac:dyDescent="0.35">
      <c r="F19" s="17"/>
      <c r="G19" s="17"/>
      <c r="H19" s="17"/>
    </row>
    <row r="20" spans="6:15" x14ac:dyDescent="0.35">
      <c r="F20" s="17"/>
      <c r="G20" s="17"/>
      <c r="H20" s="17"/>
    </row>
    <row r="21" spans="6:15" x14ac:dyDescent="0.35">
      <c r="F21" s="17"/>
      <c r="G21" s="17"/>
      <c r="H21" s="17"/>
    </row>
    <row r="22" spans="6:15" x14ac:dyDescent="0.35">
      <c r="F22" s="17"/>
      <c r="G22" s="17"/>
      <c r="H22" s="17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60" zoomScaleNormal="60" workbookViewId="0">
      <selection activeCell="A15" sqref="A15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4.7265625" customWidth="1"/>
    <col min="6" max="6" width="35.1796875" customWidth="1"/>
    <col min="7" max="7" width="33.453125" customWidth="1"/>
    <col min="8" max="8" width="16.54296875" customWidth="1"/>
    <col min="9" max="9" width="32.81640625" style="95" customWidth="1"/>
    <col min="10" max="10" width="16.1796875" style="95" customWidth="1"/>
    <col min="11" max="11" width="13.81640625" style="95" customWidth="1"/>
    <col min="12" max="13" width="13.54296875" style="95" customWidth="1"/>
    <col min="14" max="14" width="12.81640625" style="95" customWidth="1"/>
    <col min="15" max="15" width="20" customWidth="1"/>
  </cols>
  <sheetData>
    <row r="1" spans="1:15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5" ht="15" thickBot="1" x14ac:dyDescent="0.4"/>
    <row r="4" spans="1:15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5" ht="61.4" customHeight="1" thickBot="1" x14ac:dyDescent="0.4">
      <c r="A5" s="183" t="s">
        <v>29</v>
      </c>
      <c r="B5" s="184"/>
      <c r="C5" s="200" t="s">
        <v>69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5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7" t="s">
        <v>10</v>
      </c>
      <c r="J6" s="208"/>
      <c r="K6" s="208"/>
      <c r="L6" s="208"/>
      <c r="M6" s="208"/>
      <c r="N6" s="209"/>
    </row>
    <row r="7" spans="1:15" s="77" customFormat="1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5" s="77" customFormat="1" ht="64.5" customHeight="1" thickBot="1" x14ac:dyDescent="0.4">
      <c r="A8" s="1">
        <v>1</v>
      </c>
      <c r="B8" s="78" t="s">
        <v>18</v>
      </c>
      <c r="C8" s="58">
        <v>38065</v>
      </c>
      <c r="D8" s="58">
        <v>38859</v>
      </c>
      <c r="E8" s="52">
        <v>87847</v>
      </c>
      <c r="F8" s="98" t="s">
        <v>112</v>
      </c>
      <c r="G8" s="98" t="s">
        <v>33</v>
      </c>
      <c r="H8" s="34" t="s">
        <v>113</v>
      </c>
      <c r="I8" s="142" t="s">
        <v>47</v>
      </c>
      <c r="J8" s="44">
        <v>44767</v>
      </c>
      <c r="K8" s="44">
        <v>45075</v>
      </c>
      <c r="L8" s="53">
        <f t="shared" ref="L8:L19" si="0">+(K8-J8)/365</f>
        <v>0.84383561643835614</v>
      </c>
      <c r="M8" s="53">
        <f>L8</f>
        <v>0.84383561643835614</v>
      </c>
      <c r="N8" s="33">
        <v>588</v>
      </c>
      <c r="O8" s="22"/>
    </row>
    <row r="9" spans="1:15" s="77" customFormat="1" ht="64.5" customHeight="1" x14ac:dyDescent="0.35">
      <c r="A9" s="1"/>
      <c r="B9" s="114"/>
      <c r="C9" s="16">
        <v>575</v>
      </c>
      <c r="D9" s="16">
        <v>577</v>
      </c>
      <c r="E9" s="52">
        <v>579</v>
      </c>
      <c r="F9" s="98" t="s">
        <v>114</v>
      </c>
      <c r="G9" s="98" t="s">
        <v>77</v>
      </c>
      <c r="H9" s="34">
        <v>583</v>
      </c>
      <c r="I9" s="142" t="s">
        <v>47</v>
      </c>
      <c r="J9" s="44">
        <v>44385</v>
      </c>
      <c r="K9" s="44">
        <v>44749</v>
      </c>
      <c r="L9" s="53">
        <f t="shared" si="0"/>
        <v>0.99726027397260275</v>
      </c>
      <c r="M9" s="53">
        <f t="shared" ref="M9:M19" si="1">L9</f>
        <v>0.99726027397260275</v>
      </c>
      <c r="N9" s="33">
        <v>588</v>
      </c>
      <c r="O9" s="22"/>
    </row>
    <row r="10" spans="1:15" s="77" customFormat="1" ht="64.5" customHeight="1" x14ac:dyDescent="0.35">
      <c r="A10" s="1"/>
      <c r="B10" s="98"/>
      <c r="C10" s="51"/>
      <c r="D10" s="51"/>
      <c r="E10" s="52"/>
      <c r="F10" s="98" t="s">
        <v>106</v>
      </c>
      <c r="G10" s="98" t="s">
        <v>77</v>
      </c>
      <c r="H10" s="34">
        <v>584</v>
      </c>
      <c r="I10" s="142" t="s">
        <v>47</v>
      </c>
      <c r="J10" s="44">
        <v>43678</v>
      </c>
      <c r="K10" s="44">
        <v>44380</v>
      </c>
      <c r="L10" s="53">
        <f>+(K10-J10)/365</f>
        <v>1.9232876712328768</v>
      </c>
      <c r="M10" s="53">
        <f t="shared" si="1"/>
        <v>1.9232876712328768</v>
      </c>
      <c r="N10" s="33">
        <v>588</v>
      </c>
      <c r="O10" s="22"/>
    </row>
    <row r="11" spans="1:15" s="77" customFormat="1" ht="64.5" customHeight="1" x14ac:dyDescent="0.35">
      <c r="A11" s="1"/>
      <c r="B11" s="98"/>
      <c r="C11" s="51"/>
      <c r="D11" s="51"/>
      <c r="E11" s="52"/>
      <c r="F11" s="98" t="s">
        <v>115</v>
      </c>
      <c r="G11" s="98" t="s">
        <v>77</v>
      </c>
      <c r="H11" s="34">
        <v>585</v>
      </c>
      <c r="I11" s="142" t="s">
        <v>47</v>
      </c>
      <c r="J11" s="44">
        <v>43291</v>
      </c>
      <c r="K11" s="44">
        <v>43655</v>
      </c>
      <c r="L11" s="53">
        <f t="shared" si="0"/>
        <v>0.99726027397260275</v>
      </c>
      <c r="M11" s="53">
        <f t="shared" si="1"/>
        <v>0.99726027397260275</v>
      </c>
      <c r="N11" s="33">
        <v>589</v>
      </c>
      <c r="O11" s="22"/>
    </row>
    <row r="12" spans="1:15" s="77" customFormat="1" ht="81.75" customHeight="1" thickBot="1" x14ac:dyDescent="0.4">
      <c r="A12" s="27"/>
      <c r="B12" s="117"/>
      <c r="C12" s="118"/>
      <c r="D12" s="118"/>
      <c r="E12" s="119"/>
      <c r="F12" s="117" t="s">
        <v>116</v>
      </c>
      <c r="G12" s="117" t="s">
        <v>33</v>
      </c>
      <c r="H12" s="35">
        <v>586</v>
      </c>
      <c r="I12" s="142" t="s">
        <v>47</v>
      </c>
      <c r="J12" s="44">
        <v>42661</v>
      </c>
      <c r="K12" s="44">
        <v>43148</v>
      </c>
      <c r="L12" s="53">
        <f t="shared" si="0"/>
        <v>1.3342465753424657</v>
      </c>
      <c r="M12" s="53">
        <f t="shared" si="1"/>
        <v>1.3342465753424657</v>
      </c>
      <c r="N12" s="33">
        <v>589</v>
      </c>
      <c r="O12" s="22"/>
    </row>
    <row r="13" spans="1:15" s="77" customFormat="1" ht="81.75" customHeight="1" x14ac:dyDescent="0.35">
      <c r="A13" s="2"/>
      <c r="B13" s="57"/>
      <c r="C13" s="83"/>
      <c r="D13" s="83"/>
      <c r="E13" s="84"/>
      <c r="F13" s="57"/>
      <c r="G13" s="57"/>
      <c r="H13" s="2"/>
      <c r="I13" s="107" t="s">
        <v>78</v>
      </c>
      <c r="J13" s="44">
        <v>41919</v>
      </c>
      <c r="K13" s="44">
        <v>42657</v>
      </c>
      <c r="L13" s="53">
        <f t="shared" si="0"/>
        <v>2.021917808219178</v>
      </c>
      <c r="M13" s="53">
        <f t="shared" si="1"/>
        <v>2.021917808219178</v>
      </c>
      <c r="N13" s="33">
        <v>590</v>
      </c>
      <c r="O13" s="22"/>
    </row>
    <row r="14" spans="1:15" s="77" customFormat="1" ht="84.75" customHeight="1" x14ac:dyDescent="0.45">
      <c r="A14" s="2"/>
      <c r="B14" s="42" t="s">
        <v>43</v>
      </c>
      <c r="C14" s="83"/>
      <c r="D14" s="83"/>
      <c r="E14" s="84"/>
      <c r="F14" s="57"/>
      <c r="G14" s="57"/>
      <c r="H14" s="2"/>
      <c r="I14" s="107" t="s">
        <v>78</v>
      </c>
      <c r="J14" s="44">
        <v>41487</v>
      </c>
      <c r="K14" s="44">
        <v>41918</v>
      </c>
      <c r="L14" s="53">
        <f t="shared" si="0"/>
        <v>1.1808219178082191</v>
      </c>
      <c r="M14" s="53">
        <f t="shared" si="1"/>
        <v>1.1808219178082191</v>
      </c>
      <c r="N14" s="33">
        <v>591</v>
      </c>
      <c r="O14" s="22"/>
    </row>
    <row r="15" spans="1:15" s="77" customFormat="1" ht="81.75" customHeight="1" x14ac:dyDescent="0.35">
      <c r="A15" s="2"/>
      <c r="C15" s="83"/>
      <c r="D15" s="83"/>
      <c r="E15" s="84"/>
      <c r="F15" s="57"/>
      <c r="G15" s="57"/>
      <c r="H15" s="2"/>
      <c r="I15" s="107" t="s">
        <v>78</v>
      </c>
      <c r="J15" s="44">
        <v>40301</v>
      </c>
      <c r="K15" s="44">
        <v>41486</v>
      </c>
      <c r="L15" s="53">
        <f t="shared" si="0"/>
        <v>3.2465753424657535</v>
      </c>
      <c r="M15" s="53">
        <f t="shared" si="1"/>
        <v>3.2465753424657535</v>
      </c>
      <c r="N15" s="33">
        <v>592</v>
      </c>
      <c r="O15" s="22"/>
    </row>
    <row r="16" spans="1:15" s="77" customFormat="1" ht="81.75" customHeight="1" x14ac:dyDescent="0.35">
      <c r="A16" s="2"/>
      <c r="B16" s="57"/>
      <c r="C16" s="83"/>
      <c r="D16" s="83"/>
      <c r="E16" s="84"/>
      <c r="F16" s="57"/>
      <c r="G16" s="57"/>
      <c r="H16" s="2"/>
      <c r="I16" s="107" t="s">
        <v>78</v>
      </c>
      <c r="J16" s="44">
        <v>39272</v>
      </c>
      <c r="K16" s="44">
        <v>40298</v>
      </c>
      <c r="L16" s="53">
        <f t="shared" si="0"/>
        <v>2.8109589041095893</v>
      </c>
      <c r="M16" s="53">
        <f t="shared" si="1"/>
        <v>2.8109589041095893</v>
      </c>
      <c r="N16" s="33">
        <v>593</v>
      </c>
      <c r="O16" s="22"/>
    </row>
    <row r="17" spans="1:15" s="77" customFormat="1" ht="81.75" customHeight="1" x14ac:dyDescent="0.35">
      <c r="A17" s="2"/>
      <c r="B17" s="57"/>
      <c r="C17" s="83"/>
      <c r="D17" s="83"/>
      <c r="E17" s="84"/>
      <c r="F17" s="57"/>
      <c r="G17" s="57"/>
      <c r="H17" s="2"/>
      <c r="I17" s="107" t="s">
        <v>78</v>
      </c>
      <c r="J17" s="44">
        <v>39127</v>
      </c>
      <c r="K17" s="44">
        <v>39269</v>
      </c>
      <c r="L17" s="53">
        <f t="shared" si="0"/>
        <v>0.38904109589041097</v>
      </c>
      <c r="M17" s="53">
        <f t="shared" si="1"/>
        <v>0.38904109589041097</v>
      </c>
      <c r="N17" s="33">
        <v>594</v>
      </c>
      <c r="O17" s="22"/>
    </row>
    <row r="18" spans="1:15" s="77" customFormat="1" ht="81.75" customHeight="1" x14ac:dyDescent="0.35">
      <c r="A18" s="2"/>
      <c r="B18" s="57"/>
      <c r="C18" s="83"/>
      <c r="D18" s="83"/>
      <c r="E18" s="84"/>
      <c r="F18" s="57"/>
      <c r="G18" s="57"/>
      <c r="H18" s="2"/>
      <c r="I18" s="142" t="s">
        <v>78</v>
      </c>
      <c r="J18" s="116">
        <v>38799</v>
      </c>
      <c r="K18" s="116">
        <v>39105</v>
      </c>
      <c r="L18" s="53">
        <f t="shared" si="0"/>
        <v>0.83835616438356164</v>
      </c>
      <c r="M18" s="53">
        <f t="shared" si="1"/>
        <v>0.83835616438356164</v>
      </c>
      <c r="N18" s="33">
        <v>595</v>
      </c>
      <c r="O18" s="22"/>
    </row>
    <row r="19" spans="1:15" s="77" customFormat="1" ht="81.75" customHeight="1" thickBot="1" x14ac:dyDescent="0.4">
      <c r="A19" s="2"/>
      <c r="B19" s="57"/>
      <c r="C19" s="83"/>
      <c r="D19" s="83"/>
      <c r="E19" s="84"/>
      <c r="F19" s="57"/>
      <c r="G19" s="57"/>
      <c r="H19" s="2"/>
      <c r="I19" s="108" t="s">
        <v>79</v>
      </c>
      <c r="J19" s="121">
        <v>38065</v>
      </c>
      <c r="K19" s="121">
        <v>38115</v>
      </c>
      <c r="L19" s="66">
        <f t="shared" si="0"/>
        <v>0.13698630136986301</v>
      </c>
      <c r="M19" s="66">
        <f t="shared" si="1"/>
        <v>0.13698630136986301</v>
      </c>
      <c r="N19" s="67">
        <v>599</v>
      </c>
      <c r="O19" s="22"/>
    </row>
    <row r="20" spans="1:15" x14ac:dyDescent="0.35">
      <c r="A20" s="77"/>
      <c r="K20" s="54" t="s">
        <v>11</v>
      </c>
      <c r="L20" s="55">
        <f>SUM(L8:L19)</f>
        <v>16.720547945205478</v>
      </c>
      <c r="M20" s="55">
        <f>SUM(M8:M19)</f>
        <v>16.720547945205478</v>
      </c>
      <c r="O20" s="77"/>
    </row>
    <row r="21" spans="1:15" x14ac:dyDescent="0.35">
      <c r="K21" s="8" t="s">
        <v>13</v>
      </c>
      <c r="L21" s="9">
        <v>0</v>
      </c>
      <c r="M21" s="9">
        <v>10</v>
      </c>
      <c r="O21" s="77"/>
    </row>
    <row r="22" spans="1:15" ht="18.5" x14ac:dyDescent="0.45">
      <c r="B22" s="42"/>
      <c r="O22" s="77"/>
    </row>
    <row r="24" spans="1:15" x14ac:dyDescent="0.35">
      <c r="F24" s="56"/>
      <c r="G24" s="56"/>
      <c r="H24" s="56"/>
    </row>
    <row r="25" spans="1:15" x14ac:dyDescent="0.35">
      <c r="F25" s="56"/>
      <c r="G25" s="56"/>
      <c r="H25" s="56"/>
    </row>
    <row r="26" spans="1:15" x14ac:dyDescent="0.35">
      <c r="F26" s="56"/>
      <c r="G26" s="56"/>
      <c r="H26" s="56"/>
    </row>
    <row r="27" spans="1:15" x14ac:dyDescent="0.35">
      <c r="F27" s="56"/>
      <c r="G27" s="56"/>
      <c r="H27" s="56"/>
    </row>
    <row r="31" spans="1:15" ht="28.5" customHeight="1" x14ac:dyDescent="0.35"/>
    <row r="32" spans="1:15" ht="24.75" customHeight="1" x14ac:dyDescent="0.35"/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60" zoomScaleNormal="60" workbookViewId="0">
      <selection activeCell="A14" sqref="A14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5.26953125" customWidth="1"/>
    <col min="6" max="6" width="35.1796875" customWidth="1"/>
    <col min="7" max="7" width="36.1796875" customWidth="1"/>
    <col min="8" max="8" width="11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27.54296875" style="32" customWidth="1"/>
  </cols>
  <sheetData>
    <row r="1" spans="1:15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5" ht="15" thickBot="1" x14ac:dyDescent="0.4"/>
    <row r="4" spans="1:15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5" ht="126.65" customHeight="1" thickBot="1" x14ac:dyDescent="0.4">
      <c r="A5" s="183" t="s">
        <v>28</v>
      </c>
      <c r="B5" s="184"/>
      <c r="C5" s="200" t="s">
        <v>70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5" s="81" customFormat="1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7" t="s">
        <v>10</v>
      </c>
      <c r="J6" s="208"/>
      <c r="K6" s="208"/>
      <c r="L6" s="208"/>
      <c r="M6" s="208"/>
      <c r="N6" s="209"/>
      <c r="O6" s="22"/>
    </row>
    <row r="7" spans="1:15" s="81" customFormat="1" ht="58.5" thickBot="1" x14ac:dyDescent="0.4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20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  <c r="O7" s="22"/>
    </row>
    <row r="8" spans="1:15" s="81" customFormat="1" ht="68.25" customHeight="1" thickBot="1" x14ac:dyDescent="0.4">
      <c r="A8" s="1">
        <v>1</v>
      </c>
      <c r="B8" s="78" t="s">
        <v>18</v>
      </c>
      <c r="C8" s="58">
        <v>40758</v>
      </c>
      <c r="D8" s="58">
        <v>41772</v>
      </c>
      <c r="E8" s="16">
        <v>163519</v>
      </c>
      <c r="F8" s="96" t="s">
        <v>88</v>
      </c>
      <c r="G8" s="96" t="s">
        <v>80</v>
      </c>
      <c r="H8" s="63">
        <v>609</v>
      </c>
      <c r="I8" s="142" t="s">
        <v>47</v>
      </c>
      <c r="J8" s="44">
        <v>44767</v>
      </c>
      <c r="K8" s="44">
        <v>45131</v>
      </c>
      <c r="L8" s="53">
        <f>+(K8-J8)/365</f>
        <v>0.99726027397260275</v>
      </c>
      <c r="M8" s="53">
        <f>L8</f>
        <v>0.99726027397260275</v>
      </c>
      <c r="N8" s="33">
        <v>616</v>
      </c>
      <c r="O8" s="22"/>
    </row>
    <row r="9" spans="1:15" s="81" customFormat="1" ht="30.75" customHeight="1" x14ac:dyDescent="0.35">
      <c r="A9" s="1"/>
      <c r="B9" s="16"/>
      <c r="C9" s="16">
        <v>604</v>
      </c>
      <c r="D9" s="16">
        <v>606</v>
      </c>
      <c r="E9" s="16">
        <v>608</v>
      </c>
      <c r="F9" s="96"/>
      <c r="G9" s="96"/>
      <c r="H9" s="63"/>
      <c r="I9" s="142" t="s">
        <v>47</v>
      </c>
      <c r="J9" s="44">
        <v>44385</v>
      </c>
      <c r="K9" s="44">
        <v>44749</v>
      </c>
      <c r="L9" s="53">
        <f>+(K9-J9)/365</f>
        <v>0.99726027397260275</v>
      </c>
      <c r="M9" s="53">
        <f t="shared" ref="M9:M12" si="0">L9</f>
        <v>0.99726027397260275</v>
      </c>
      <c r="N9" s="33">
        <v>616</v>
      </c>
      <c r="O9" s="22"/>
    </row>
    <row r="10" spans="1:15" s="81" customFormat="1" ht="45.75" customHeight="1" thickBot="1" x14ac:dyDescent="0.4">
      <c r="A10" s="27"/>
      <c r="B10" s="71"/>
      <c r="C10" s="71"/>
      <c r="D10" s="71"/>
      <c r="E10" s="71"/>
      <c r="F10" s="117"/>
      <c r="G10" s="117"/>
      <c r="H10" s="87"/>
      <c r="I10" s="142" t="s">
        <v>47</v>
      </c>
      <c r="J10" s="44">
        <v>43565</v>
      </c>
      <c r="K10" s="44">
        <v>44380</v>
      </c>
      <c r="L10" s="53">
        <f t="shared" ref="L10:L12" si="1">+(K10-J10)/365</f>
        <v>2.2328767123287672</v>
      </c>
      <c r="M10" s="53">
        <f t="shared" si="0"/>
        <v>2.2328767123287672</v>
      </c>
      <c r="N10" s="33">
        <v>616</v>
      </c>
      <c r="O10" s="22"/>
    </row>
    <row r="11" spans="1:15" s="81" customFormat="1" ht="29.25" customHeight="1" x14ac:dyDescent="0.35">
      <c r="F11" s="22"/>
      <c r="G11" s="22"/>
      <c r="I11" s="142" t="s">
        <v>81</v>
      </c>
      <c r="J11" s="44">
        <v>42217</v>
      </c>
      <c r="K11" s="44">
        <v>43524</v>
      </c>
      <c r="L11" s="53">
        <f t="shared" si="1"/>
        <v>3.580821917808219</v>
      </c>
      <c r="M11" s="53">
        <f t="shared" si="0"/>
        <v>3.580821917808219</v>
      </c>
      <c r="N11" s="33">
        <v>617</v>
      </c>
      <c r="O11" s="22"/>
    </row>
    <row r="12" spans="1:15" s="81" customFormat="1" ht="29.25" customHeight="1" thickBot="1" x14ac:dyDescent="0.5">
      <c r="B12" s="42" t="s">
        <v>43</v>
      </c>
      <c r="F12" s="22"/>
      <c r="G12" s="22"/>
      <c r="I12" s="108" t="s">
        <v>117</v>
      </c>
      <c r="J12" s="122">
        <v>40759</v>
      </c>
      <c r="K12" s="122">
        <v>42109</v>
      </c>
      <c r="L12" s="66">
        <f t="shared" si="1"/>
        <v>3.6986301369863015</v>
      </c>
      <c r="M12" s="66">
        <f t="shared" si="0"/>
        <v>3.6986301369863015</v>
      </c>
      <c r="N12" s="67">
        <v>618</v>
      </c>
      <c r="O12" s="22"/>
    </row>
    <row r="13" spans="1:15" ht="28.5" customHeight="1" x14ac:dyDescent="0.35">
      <c r="A13" s="81"/>
      <c r="K13" s="54" t="s">
        <v>11</v>
      </c>
      <c r="L13" s="55">
        <f>SUM(L8:L12)</f>
        <v>11.506849315068493</v>
      </c>
      <c r="M13" s="55">
        <f>SUM(M8:M12)</f>
        <v>11.506849315068493</v>
      </c>
    </row>
    <row r="14" spans="1:15" ht="24.75" customHeight="1" x14ac:dyDescent="0.35">
      <c r="K14" s="8" t="s">
        <v>13</v>
      </c>
      <c r="L14" s="9">
        <v>0</v>
      </c>
      <c r="M14" s="9">
        <v>10</v>
      </c>
    </row>
    <row r="17" spans="6:8" x14ac:dyDescent="0.35">
      <c r="F17" s="56"/>
      <c r="G17" s="56"/>
      <c r="H17" s="56"/>
    </row>
    <row r="18" spans="6:8" x14ac:dyDescent="0.35">
      <c r="F18" s="56"/>
      <c r="G18" s="56"/>
      <c r="H18" s="56"/>
    </row>
    <row r="19" spans="6:8" x14ac:dyDescent="0.35">
      <c r="F19" s="56"/>
      <c r="G19" s="56"/>
      <c r="H19" s="56"/>
    </row>
    <row r="20" spans="6:8" x14ac:dyDescent="0.35">
      <c r="F20" s="56"/>
      <c r="G20" s="56"/>
      <c r="H20" s="56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60" zoomScaleNormal="60" workbookViewId="0">
      <selection activeCell="A18" sqref="A18"/>
    </sheetView>
  </sheetViews>
  <sheetFormatPr baseColWidth="10" defaultColWidth="11.453125" defaultRowHeight="14.5" x14ac:dyDescent="0.35"/>
  <cols>
    <col min="1" max="1" width="4.54296875" customWidth="1"/>
    <col min="2" max="2" width="26.90625" customWidth="1"/>
    <col min="3" max="3" width="15.453125" customWidth="1"/>
    <col min="4" max="4" width="14.54296875" customWidth="1"/>
    <col min="5" max="5" width="16.7265625" customWidth="1"/>
    <col min="6" max="6" width="32.1796875" customWidth="1"/>
    <col min="7" max="7" width="17.81640625" customWidth="1"/>
    <col min="8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56.6328125" customWidth="1"/>
  </cols>
  <sheetData>
    <row r="1" spans="1:15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5" ht="15" thickBot="1" x14ac:dyDescent="0.4"/>
    <row r="4" spans="1:15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5" ht="60" customHeight="1" thickBot="1" x14ac:dyDescent="0.4">
      <c r="A5" s="183" t="s">
        <v>27</v>
      </c>
      <c r="B5" s="184"/>
      <c r="C5" s="200" t="s">
        <v>56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5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5"/>
      <c r="I6" s="207" t="s">
        <v>10</v>
      </c>
      <c r="J6" s="208"/>
      <c r="K6" s="208"/>
      <c r="L6" s="208"/>
      <c r="M6" s="208"/>
      <c r="N6" s="209"/>
    </row>
    <row r="7" spans="1:15" ht="58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20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5" ht="58" x14ac:dyDescent="0.35">
      <c r="A8" s="85">
        <v>1</v>
      </c>
      <c r="B8" s="82" t="s">
        <v>68</v>
      </c>
      <c r="C8" s="126">
        <v>29427</v>
      </c>
      <c r="D8" s="126">
        <v>39687</v>
      </c>
      <c r="E8" s="92">
        <v>141498</v>
      </c>
      <c r="F8" s="96" t="s">
        <v>120</v>
      </c>
      <c r="G8" s="96" t="s">
        <v>159</v>
      </c>
      <c r="H8" s="63" t="s">
        <v>118</v>
      </c>
      <c r="I8" s="104" t="s">
        <v>47</v>
      </c>
      <c r="J8" s="58">
        <v>44767</v>
      </c>
      <c r="K8" s="58">
        <v>45082</v>
      </c>
      <c r="L8" s="53">
        <v>0</v>
      </c>
      <c r="M8" s="177">
        <v>0</v>
      </c>
      <c r="N8" s="33">
        <v>643</v>
      </c>
      <c r="O8" s="211" t="s">
        <v>160</v>
      </c>
    </row>
    <row r="9" spans="1:15" ht="43.5" x14ac:dyDescent="0.35">
      <c r="A9" s="1"/>
      <c r="B9" s="59"/>
      <c r="C9" s="16">
        <v>624</v>
      </c>
      <c r="D9" s="16">
        <v>626</v>
      </c>
      <c r="E9" s="16">
        <v>628</v>
      </c>
      <c r="F9" s="115" t="s">
        <v>121</v>
      </c>
      <c r="G9" s="96" t="s">
        <v>159</v>
      </c>
      <c r="H9" s="63" t="s">
        <v>119</v>
      </c>
      <c r="I9" s="104" t="s">
        <v>47</v>
      </c>
      <c r="J9" s="58">
        <v>44385</v>
      </c>
      <c r="K9" s="58">
        <v>44749</v>
      </c>
      <c r="L9" s="53">
        <v>0</v>
      </c>
      <c r="M9" s="177">
        <v>0</v>
      </c>
      <c r="N9" s="33">
        <v>643</v>
      </c>
      <c r="O9" s="211"/>
    </row>
    <row r="10" spans="1:15" ht="44" thickBot="1" x14ac:dyDescent="0.4">
      <c r="A10" s="27"/>
      <c r="B10" s="69"/>
      <c r="C10" s="71"/>
      <c r="D10" s="71"/>
      <c r="E10" s="71"/>
      <c r="F10" s="127" t="s">
        <v>89</v>
      </c>
      <c r="G10" s="117" t="s">
        <v>159</v>
      </c>
      <c r="H10" s="87">
        <v>638</v>
      </c>
      <c r="I10" s="104" t="s">
        <v>47</v>
      </c>
      <c r="J10" s="58">
        <v>43291</v>
      </c>
      <c r="K10" s="58">
        <v>44380</v>
      </c>
      <c r="L10" s="53">
        <v>0</v>
      </c>
      <c r="M10" s="177">
        <v>0</v>
      </c>
      <c r="N10" s="33">
        <v>643</v>
      </c>
      <c r="O10" s="211"/>
    </row>
    <row r="11" spans="1:15" ht="14.5" customHeight="1" x14ac:dyDescent="0.35">
      <c r="A11" s="2"/>
      <c r="B11" s="125"/>
      <c r="C11" s="2"/>
      <c r="D11" s="2"/>
      <c r="E11" s="2"/>
      <c r="F11" s="57"/>
      <c r="G11" s="57"/>
      <c r="H11" s="2"/>
      <c r="I11" s="79" t="s">
        <v>82</v>
      </c>
      <c r="J11" s="58">
        <v>42795</v>
      </c>
      <c r="K11" s="58">
        <v>43226</v>
      </c>
      <c r="L11" s="53">
        <v>0</v>
      </c>
      <c r="M11" s="178">
        <f t="shared" ref="M11:M19" si="0">+L11</f>
        <v>0</v>
      </c>
      <c r="N11" s="33">
        <v>644</v>
      </c>
      <c r="O11" s="211" t="s">
        <v>161</v>
      </c>
    </row>
    <row r="12" spans="1:15" x14ac:dyDescent="0.35">
      <c r="A12" s="81"/>
      <c r="B12" s="88"/>
      <c r="C12" s="81"/>
      <c r="D12" s="81"/>
      <c r="E12" s="81"/>
      <c r="F12" s="123"/>
      <c r="G12" s="124"/>
      <c r="H12" s="2"/>
      <c r="I12" s="79" t="s">
        <v>82</v>
      </c>
      <c r="J12" s="58">
        <v>42401</v>
      </c>
      <c r="K12" s="58">
        <v>42490</v>
      </c>
      <c r="L12" s="53">
        <v>0</v>
      </c>
      <c r="M12" s="178">
        <f t="shared" si="0"/>
        <v>0</v>
      </c>
      <c r="N12" s="33">
        <v>644</v>
      </c>
      <c r="O12" s="211"/>
    </row>
    <row r="13" spans="1:15" x14ac:dyDescent="0.35">
      <c r="A13" s="81"/>
      <c r="B13" s="88"/>
      <c r="C13" s="81"/>
      <c r="D13" s="81"/>
      <c r="E13" s="81"/>
      <c r="F13" s="123"/>
      <c r="G13" s="124"/>
      <c r="H13" s="2"/>
      <c r="I13" s="79" t="s">
        <v>82</v>
      </c>
      <c r="J13" s="58">
        <v>41913</v>
      </c>
      <c r="K13" s="58">
        <v>42400</v>
      </c>
      <c r="L13" s="53">
        <v>0</v>
      </c>
      <c r="M13" s="178">
        <f t="shared" si="0"/>
        <v>0</v>
      </c>
      <c r="N13" s="33">
        <v>644</v>
      </c>
      <c r="O13" s="211"/>
    </row>
    <row r="14" spans="1:15" ht="18.5" x14ac:dyDescent="0.45">
      <c r="A14" s="81"/>
      <c r="B14" s="42" t="s">
        <v>122</v>
      </c>
      <c r="C14" s="81"/>
      <c r="D14" s="81"/>
      <c r="E14" s="81"/>
      <c r="F14" s="123"/>
      <c r="G14" s="124"/>
      <c r="H14" s="2"/>
      <c r="I14" s="79" t="s">
        <v>82</v>
      </c>
      <c r="J14" s="58">
        <v>41218</v>
      </c>
      <c r="K14" s="58">
        <v>41851</v>
      </c>
      <c r="L14" s="53">
        <v>0</v>
      </c>
      <c r="M14" s="178">
        <f t="shared" si="0"/>
        <v>0</v>
      </c>
      <c r="N14" s="33">
        <v>644</v>
      </c>
      <c r="O14" s="211"/>
    </row>
    <row r="15" spans="1:15" ht="39" customHeight="1" x14ac:dyDescent="0.35">
      <c r="A15" s="81"/>
      <c r="B15" s="88"/>
      <c r="C15" s="81"/>
      <c r="D15" s="81"/>
      <c r="E15" s="81"/>
      <c r="F15" s="123"/>
      <c r="G15" s="124"/>
      <c r="H15" s="2"/>
      <c r="I15" s="79" t="s">
        <v>83</v>
      </c>
      <c r="J15" s="58">
        <v>39600</v>
      </c>
      <c r="K15" s="58">
        <v>41215</v>
      </c>
      <c r="L15" s="53">
        <v>0</v>
      </c>
      <c r="M15" s="178">
        <f t="shared" si="0"/>
        <v>0</v>
      </c>
      <c r="N15" s="33">
        <v>645</v>
      </c>
      <c r="O15" s="211"/>
    </row>
    <row r="16" spans="1:15" x14ac:dyDescent="0.35">
      <c r="A16" s="81"/>
      <c r="B16" s="88"/>
      <c r="C16" s="81"/>
      <c r="D16" s="81"/>
      <c r="E16" s="81"/>
      <c r="F16" s="123"/>
      <c r="G16" s="124"/>
      <c r="H16" s="2"/>
      <c r="I16" s="131" t="s">
        <v>84</v>
      </c>
      <c r="J16" s="132">
        <v>38231</v>
      </c>
      <c r="K16" s="132">
        <v>39599</v>
      </c>
      <c r="L16" s="86">
        <v>0</v>
      </c>
      <c r="M16" s="177">
        <f t="shared" si="0"/>
        <v>0</v>
      </c>
      <c r="N16" s="33">
        <v>646</v>
      </c>
      <c r="O16" s="211"/>
    </row>
    <row r="17" spans="1:15" ht="29" x14ac:dyDescent="0.35">
      <c r="A17" s="81"/>
      <c r="B17" s="88"/>
      <c r="C17" s="81"/>
      <c r="D17" s="81"/>
      <c r="E17" s="81"/>
      <c r="F17" s="123"/>
      <c r="G17" s="124"/>
      <c r="H17" s="2"/>
      <c r="I17" s="131" t="s">
        <v>85</v>
      </c>
      <c r="J17" s="132">
        <v>36675</v>
      </c>
      <c r="K17" s="132">
        <v>36960</v>
      </c>
      <c r="L17" s="86">
        <f t="shared" ref="L17" si="1">+(K17-J17)/365</f>
        <v>0.78082191780821919</v>
      </c>
      <c r="M17" s="86">
        <f t="shared" si="0"/>
        <v>0.78082191780821919</v>
      </c>
      <c r="N17" s="33">
        <v>647</v>
      </c>
    </row>
    <row r="18" spans="1:15" ht="14.5" customHeight="1" x14ac:dyDescent="0.35">
      <c r="A18" s="81"/>
      <c r="B18" s="88"/>
      <c r="C18" s="81"/>
      <c r="D18" s="81"/>
      <c r="E18" s="81"/>
      <c r="F18" s="123"/>
      <c r="G18" s="124"/>
      <c r="H18" s="2"/>
      <c r="I18" s="131" t="s">
        <v>86</v>
      </c>
      <c r="J18" s="132">
        <v>36071</v>
      </c>
      <c r="K18" s="132">
        <v>36234</v>
      </c>
      <c r="L18" s="86">
        <v>0</v>
      </c>
      <c r="M18" s="177">
        <f t="shared" si="0"/>
        <v>0</v>
      </c>
      <c r="N18" s="33">
        <v>648</v>
      </c>
      <c r="O18" s="211" t="s">
        <v>164</v>
      </c>
    </row>
    <row r="19" spans="1:15" ht="15" thickBot="1" x14ac:dyDescent="0.4">
      <c r="A19" s="81"/>
      <c r="B19" s="88"/>
      <c r="C19" s="81"/>
      <c r="D19" s="81"/>
      <c r="E19" s="81"/>
      <c r="F19" s="123"/>
      <c r="G19" s="124"/>
      <c r="H19" s="2"/>
      <c r="I19" s="133" t="s">
        <v>87</v>
      </c>
      <c r="J19" s="134">
        <v>30327</v>
      </c>
      <c r="K19" s="134">
        <v>35390</v>
      </c>
      <c r="L19" s="135">
        <v>0</v>
      </c>
      <c r="M19" s="179">
        <f t="shared" si="0"/>
        <v>0</v>
      </c>
      <c r="N19" s="67">
        <v>649</v>
      </c>
      <c r="O19" s="211"/>
    </row>
    <row r="20" spans="1:15" x14ac:dyDescent="0.35">
      <c r="A20" s="81"/>
      <c r="F20" s="125"/>
      <c r="G20" s="125"/>
      <c r="H20" s="2"/>
      <c r="I20" s="125"/>
      <c r="J20" s="125"/>
      <c r="K20" s="138" t="s">
        <v>11</v>
      </c>
      <c r="L20" s="171">
        <f>SUM(L8:L19)</f>
        <v>0.78082191780821919</v>
      </c>
      <c r="M20" s="176">
        <f>+SUM(M8:M19)</f>
        <v>0.78082191780821919</v>
      </c>
      <c r="N20" s="57"/>
    </row>
    <row r="21" spans="1:15" ht="19" thickBot="1" x14ac:dyDescent="0.5">
      <c r="B21" s="42"/>
      <c r="F21" s="125"/>
      <c r="G21" s="125"/>
      <c r="H21" s="125"/>
      <c r="I21" s="125"/>
      <c r="J21" s="125"/>
      <c r="K21" s="128" t="s">
        <v>13</v>
      </c>
      <c r="L21" s="129">
        <v>0</v>
      </c>
      <c r="M21" s="130">
        <v>10</v>
      </c>
      <c r="N21" s="125"/>
    </row>
    <row r="24" spans="1:15" x14ac:dyDescent="0.35">
      <c r="F24" s="56"/>
      <c r="G24" s="56"/>
      <c r="H24" s="56"/>
    </row>
    <row r="25" spans="1:15" x14ac:dyDescent="0.35">
      <c r="F25" s="56"/>
      <c r="G25" s="56"/>
      <c r="H25" s="56"/>
    </row>
    <row r="26" spans="1:15" x14ac:dyDescent="0.35">
      <c r="F26" s="56"/>
      <c r="G26" s="56"/>
      <c r="H26" s="56"/>
    </row>
    <row r="27" spans="1:15" x14ac:dyDescent="0.35">
      <c r="F27" s="56"/>
      <c r="G27" s="56"/>
      <c r="H27" s="56"/>
    </row>
  </sheetData>
  <mergeCells count="9">
    <mergeCell ref="O8:O10"/>
    <mergeCell ref="O11:O16"/>
    <mergeCell ref="O18:O19"/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zoomScale="60" zoomScaleNormal="60" workbookViewId="0">
      <selection activeCell="F8" sqref="F8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5.453125" customWidth="1"/>
    <col min="6" max="6" width="35.1796875" customWidth="1"/>
    <col min="7" max="7" width="39.1796875" customWidth="1"/>
    <col min="8" max="8" width="16.54296875" customWidth="1"/>
    <col min="9" max="9" width="32.81640625" style="49" customWidth="1"/>
    <col min="10" max="10" width="16.1796875" customWidth="1"/>
    <col min="11" max="11" width="13.81640625" customWidth="1"/>
    <col min="12" max="13" width="13.54296875" customWidth="1"/>
    <col min="14" max="14" width="12.81640625" style="22" customWidth="1"/>
    <col min="15" max="15" width="19.81640625" customWidth="1"/>
  </cols>
  <sheetData>
    <row r="1" spans="1:15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5" ht="15" thickBot="1" x14ac:dyDescent="0.4"/>
    <row r="4" spans="1:15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5" ht="85.4" customHeight="1" thickBot="1" x14ac:dyDescent="0.4">
      <c r="A5" s="183" t="s">
        <v>20</v>
      </c>
      <c r="B5" s="184"/>
      <c r="C5" s="200" t="s">
        <v>41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5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7" t="s">
        <v>10</v>
      </c>
      <c r="J6" s="208"/>
      <c r="K6" s="208"/>
      <c r="L6" s="208"/>
      <c r="M6" s="208"/>
      <c r="N6" s="209"/>
    </row>
    <row r="7" spans="1:15" ht="58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26</v>
      </c>
    </row>
    <row r="8" spans="1:15" ht="125.25" customHeight="1" x14ac:dyDescent="0.35">
      <c r="A8" s="1">
        <v>1</v>
      </c>
      <c r="B8" s="16" t="s">
        <v>46</v>
      </c>
      <c r="C8" s="58">
        <v>28424</v>
      </c>
      <c r="D8" s="58">
        <v>29266</v>
      </c>
      <c r="E8" s="16">
        <v>20882</v>
      </c>
      <c r="F8" s="31" t="s">
        <v>124</v>
      </c>
      <c r="G8" s="31" t="s">
        <v>33</v>
      </c>
      <c r="H8" s="34" t="s">
        <v>123</v>
      </c>
      <c r="I8" s="104" t="s">
        <v>47</v>
      </c>
      <c r="J8" s="44">
        <v>43294</v>
      </c>
      <c r="K8" s="44">
        <v>45082</v>
      </c>
      <c r="L8" s="53">
        <f t="shared" ref="L8:L12" si="0">+(K8-J8)/365</f>
        <v>4.8986301369863012</v>
      </c>
      <c r="M8" s="53">
        <f t="shared" ref="M8:M13" si="1">+L8</f>
        <v>4.8986301369863012</v>
      </c>
      <c r="N8" s="33">
        <v>692</v>
      </c>
    </row>
    <row r="9" spans="1:15" ht="75" customHeight="1" x14ac:dyDescent="0.35">
      <c r="A9" s="1"/>
      <c r="B9" s="59"/>
      <c r="C9" s="16">
        <v>680</v>
      </c>
      <c r="D9" s="16">
        <v>682</v>
      </c>
      <c r="E9" s="16">
        <v>684</v>
      </c>
      <c r="F9" s="98" t="s">
        <v>125</v>
      </c>
      <c r="G9" s="98" t="s">
        <v>77</v>
      </c>
      <c r="H9" s="34">
        <v>690</v>
      </c>
      <c r="I9" s="104" t="s">
        <v>48</v>
      </c>
      <c r="J9" s="44">
        <v>40392</v>
      </c>
      <c r="K9" s="44">
        <v>42124</v>
      </c>
      <c r="L9" s="53">
        <f t="shared" si="0"/>
        <v>4.7452054794520544</v>
      </c>
      <c r="M9" s="53">
        <f t="shared" si="1"/>
        <v>4.7452054794520544</v>
      </c>
      <c r="N9" s="33">
        <v>693</v>
      </c>
    </row>
    <row r="10" spans="1:15" ht="24.75" customHeight="1" x14ac:dyDescent="0.35">
      <c r="A10" s="1"/>
      <c r="B10" s="48"/>
      <c r="C10" s="48"/>
      <c r="D10" s="48"/>
      <c r="E10" s="48"/>
      <c r="F10" s="60"/>
      <c r="G10" s="58"/>
      <c r="H10" s="34"/>
      <c r="I10" s="104" t="s">
        <v>49</v>
      </c>
      <c r="J10" s="116">
        <v>37894</v>
      </c>
      <c r="K10" s="116">
        <v>37987</v>
      </c>
      <c r="L10" s="53">
        <f t="shared" si="0"/>
        <v>0.25479452054794521</v>
      </c>
      <c r="M10" s="53">
        <f t="shared" si="1"/>
        <v>0.25479452054794521</v>
      </c>
      <c r="N10" s="33">
        <v>694</v>
      </c>
    </row>
    <row r="11" spans="1:15" ht="87" customHeight="1" x14ac:dyDescent="0.35">
      <c r="A11" s="1"/>
      <c r="B11" s="59"/>
      <c r="C11" s="59"/>
      <c r="D11" s="59"/>
      <c r="E11" s="59"/>
      <c r="F11" s="61"/>
      <c r="G11" s="58"/>
      <c r="H11" s="34"/>
      <c r="I11" s="104" t="s">
        <v>49</v>
      </c>
      <c r="J11" s="116">
        <v>38472</v>
      </c>
      <c r="K11" s="116">
        <v>38687</v>
      </c>
      <c r="L11" s="53">
        <f t="shared" si="0"/>
        <v>0.58904109589041098</v>
      </c>
      <c r="M11" s="53">
        <f t="shared" si="1"/>
        <v>0.58904109589041098</v>
      </c>
      <c r="N11" s="33">
        <v>694</v>
      </c>
    </row>
    <row r="12" spans="1:15" ht="64.400000000000006" customHeight="1" x14ac:dyDescent="0.35">
      <c r="A12" s="1"/>
      <c r="B12" s="59"/>
      <c r="C12" s="59"/>
      <c r="D12" s="59"/>
      <c r="E12" s="59"/>
      <c r="F12" s="61"/>
      <c r="G12" s="58"/>
      <c r="H12" s="34"/>
      <c r="I12" s="104" t="s">
        <v>50</v>
      </c>
      <c r="J12" s="44">
        <v>34758</v>
      </c>
      <c r="K12" s="44">
        <v>35504</v>
      </c>
      <c r="L12" s="53">
        <f t="shared" si="0"/>
        <v>2.043835616438356</v>
      </c>
      <c r="M12" s="86">
        <f>L12</f>
        <v>2.043835616438356</v>
      </c>
      <c r="N12" s="33">
        <v>695</v>
      </c>
      <c r="O12" s="22"/>
    </row>
    <row r="13" spans="1:15" ht="33.75" customHeight="1" thickBot="1" x14ac:dyDescent="0.4">
      <c r="A13" s="27"/>
      <c r="B13" s="69"/>
      <c r="C13" s="69"/>
      <c r="D13" s="69"/>
      <c r="E13" s="69"/>
      <c r="F13" s="137"/>
      <c r="G13" s="65"/>
      <c r="H13" s="35"/>
      <c r="I13" s="108" t="s">
        <v>51</v>
      </c>
      <c r="J13" s="122">
        <v>28425</v>
      </c>
      <c r="K13" s="122">
        <v>33790</v>
      </c>
      <c r="L13" s="66">
        <f>SUM(M8:M12)</f>
        <v>12.531506849315067</v>
      </c>
      <c r="M13" s="66">
        <f t="shared" si="1"/>
        <v>12.531506849315067</v>
      </c>
      <c r="N13" s="67">
        <v>696</v>
      </c>
    </row>
    <row r="14" spans="1:15" ht="28.5" customHeight="1" x14ac:dyDescent="0.35">
      <c r="A14" s="49"/>
      <c r="F14" s="62"/>
      <c r="K14" s="138" t="s">
        <v>11</v>
      </c>
      <c r="L14" s="139">
        <f>SUM(L8:L13)</f>
        <v>25.063013698630133</v>
      </c>
      <c r="M14" s="139">
        <f>SUM(M8:M13)</f>
        <v>25.063013698630133</v>
      </c>
    </row>
    <row r="15" spans="1:15" ht="24.75" customHeight="1" thickBot="1" x14ac:dyDescent="0.5">
      <c r="B15" s="42" t="s">
        <v>43</v>
      </c>
      <c r="K15" s="128" t="s">
        <v>13</v>
      </c>
      <c r="L15" s="129">
        <v>0</v>
      </c>
      <c r="M15" s="129">
        <v>10</v>
      </c>
    </row>
    <row r="18" spans="6:8" x14ac:dyDescent="0.35">
      <c r="F18" s="56"/>
      <c r="G18" s="56"/>
      <c r="H18" s="56"/>
    </row>
    <row r="19" spans="6:8" x14ac:dyDescent="0.35">
      <c r="F19" s="56"/>
      <c r="G19" s="56"/>
      <c r="H19" s="56"/>
    </row>
    <row r="20" spans="6:8" x14ac:dyDescent="0.35">
      <c r="F20" s="56"/>
      <c r="G20" s="56"/>
      <c r="H20" s="56"/>
    </row>
    <row r="21" spans="6:8" x14ac:dyDescent="0.35">
      <c r="F21" s="56"/>
      <c r="G21" s="56"/>
      <c r="H21" s="56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opLeftCell="A2" zoomScale="60" zoomScaleNormal="60" workbookViewId="0">
      <selection activeCell="A15" sqref="A15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5.26953125" customWidth="1"/>
    <col min="6" max="6" width="40.54296875" customWidth="1"/>
    <col min="7" max="7" width="39.7265625" customWidth="1"/>
    <col min="8" max="8" width="16.54296875" customWidth="1"/>
    <col min="9" max="9" width="32.81640625" style="81" customWidth="1"/>
    <col min="10" max="10" width="16.1796875" customWidth="1"/>
    <col min="11" max="11" width="13.81640625" customWidth="1"/>
    <col min="12" max="13" width="13.54296875" customWidth="1"/>
    <col min="14" max="14" width="12.81640625" style="81" customWidth="1"/>
  </cols>
  <sheetData>
    <row r="1" spans="1:14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ht="15" thickBot="1" x14ac:dyDescent="0.4"/>
    <row r="4" spans="1:14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4" ht="107.5" customHeight="1" thickBot="1" x14ac:dyDescent="0.4">
      <c r="A5" s="183" t="s">
        <v>20</v>
      </c>
      <c r="B5" s="184"/>
      <c r="C5" s="200" t="s">
        <v>57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4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7" t="s">
        <v>10</v>
      </c>
      <c r="J6" s="208"/>
      <c r="K6" s="208"/>
      <c r="L6" s="208"/>
      <c r="M6" s="208"/>
      <c r="N6" s="209"/>
    </row>
    <row r="7" spans="1:14" ht="58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1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14</v>
      </c>
    </row>
    <row r="8" spans="1:14" ht="58" x14ac:dyDescent="0.35">
      <c r="A8" s="1">
        <v>1</v>
      </c>
      <c r="B8" s="18" t="s">
        <v>52</v>
      </c>
      <c r="C8" s="58">
        <v>36024</v>
      </c>
      <c r="D8" s="58">
        <v>36244</v>
      </c>
      <c r="E8" s="89">
        <v>109617</v>
      </c>
      <c r="F8" s="31" t="s">
        <v>162</v>
      </c>
      <c r="G8" s="98" t="s">
        <v>33</v>
      </c>
      <c r="H8" s="33" t="s">
        <v>126</v>
      </c>
      <c r="I8" s="115" t="s">
        <v>128</v>
      </c>
      <c r="J8" s="44">
        <v>42661</v>
      </c>
      <c r="K8" s="44">
        <v>43148</v>
      </c>
      <c r="L8" s="53">
        <f t="shared" ref="L8:L13" si="0">+(K8-J8)/365</f>
        <v>1.3342465753424657</v>
      </c>
      <c r="M8" s="53">
        <f t="shared" ref="M8:M13" si="1">+L8</f>
        <v>1.3342465753424657</v>
      </c>
      <c r="N8" s="34">
        <v>669</v>
      </c>
    </row>
    <row r="9" spans="1:14" ht="95.25" customHeight="1" x14ac:dyDescent="0.35">
      <c r="A9" s="1"/>
      <c r="B9" s="16"/>
      <c r="C9" s="16">
        <v>655</v>
      </c>
      <c r="D9" s="16">
        <v>657</v>
      </c>
      <c r="E9" s="16">
        <v>659</v>
      </c>
      <c r="F9" s="98" t="s">
        <v>94</v>
      </c>
      <c r="G9" s="31" t="s">
        <v>77</v>
      </c>
      <c r="H9" s="33">
        <v>665</v>
      </c>
      <c r="I9" s="115" t="s">
        <v>78</v>
      </c>
      <c r="J9" s="44">
        <v>41487</v>
      </c>
      <c r="K9" s="44">
        <v>42660</v>
      </c>
      <c r="L9" s="53">
        <f t="shared" si="0"/>
        <v>3.2136986301369861</v>
      </c>
      <c r="M9" s="53">
        <f t="shared" si="1"/>
        <v>3.2136986301369861</v>
      </c>
      <c r="N9" s="34">
        <v>670</v>
      </c>
    </row>
    <row r="10" spans="1:14" ht="56.5" customHeight="1" x14ac:dyDescent="0.35">
      <c r="A10" s="1"/>
      <c r="B10" s="48"/>
      <c r="C10" s="48"/>
      <c r="D10" s="48"/>
      <c r="E10" s="48"/>
      <c r="F10" s="98" t="s">
        <v>95</v>
      </c>
      <c r="G10" s="98" t="s">
        <v>33</v>
      </c>
      <c r="H10" s="33" t="s">
        <v>127</v>
      </c>
      <c r="I10" s="115" t="s">
        <v>90</v>
      </c>
      <c r="J10" s="44">
        <v>38952</v>
      </c>
      <c r="K10" s="44">
        <v>39865</v>
      </c>
      <c r="L10" s="53">
        <f t="shared" si="0"/>
        <v>2.5013698630136987</v>
      </c>
      <c r="M10" s="53">
        <f t="shared" si="1"/>
        <v>2.5013698630136987</v>
      </c>
      <c r="N10" s="34">
        <v>671</v>
      </c>
    </row>
    <row r="11" spans="1:14" ht="90" customHeight="1" x14ac:dyDescent="0.35">
      <c r="A11" s="1"/>
      <c r="B11" s="59"/>
      <c r="C11" s="59"/>
      <c r="D11" s="59"/>
      <c r="E11" s="59"/>
      <c r="F11" s="64"/>
      <c r="G11" s="50"/>
      <c r="H11" s="34"/>
      <c r="I11" s="115" t="s">
        <v>91</v>
      </c>
      <c r="J11" s="58">
        <v>38749</v>
      </c>
      <c r="K11" s="58">
        <v>38951</v>
      </c>
      <c r="L11" s="53">
        <f t="shared" si="0"/>
        <v>0.55342465753424652</v>
      </c>
      <c r="M11" s="53">
        <f t="shared" si="1"/>
        <v>0.55342465753424652</v>
      </c>
      <c r="N11" s="33">
        <v>672</v>
      </c>
    </row>
    <row r="12" spans="1:14" ht="34.5" customHeight="1" x14ac:dyDescent="0.35">
      <c r="A12" s="1"/>
      <c r="B12" s="59"/>
      <c r="C12" s="59"/>
      <c r="D12" s="59"/>
      <c r="E12" s="59"/>
      <c r="F12" s="64"/>
      <c r="G12" s="40"/>
      <c r="H12" s="34"/>
      <c r="I12" s="115" t="s">
        <v>92</v>
      </c>
      <c r="J12" s="58">
        <v>36831</v>
      </c>
      <c r="K12" s="58">
        <v>38061</v>
      </c>
      <c r="L12" s="53">
        <f>+(K12-J12)/365</f>
        <v>3.3698630136986303</v>
      </c>
      <c r="M12" s="53">
        <f t="shared" si="1"/>
        <v>3.3698630136986303</v>
      </c>
      <c r="N12" s="33">
        <v>673</v>
      </c>
    </row>
    <row r="13" spans="1:14" ht="51.65" customHeight="1" thickBot="1" x14ac:dyDescent="0.4">
      <c r="A13" s="27"/>
      <c r="B13" s="69"/>
      <c r="C13" s="69"/>
      <c r="D13" s="69"/>
      <c r="E13" s="69"/>
      <c r="F13" s="70"/>
      <c r="G13" s="71"/>
      <c r="H13" s="35"/>
      <c r="I13" s="127" t="s">
        <v>93</v>
      </c>
      <c r="J13" s="65">
        <v>36373</v>
      </c>
      <c r="K13" s="65">
        <v>36830</v>
      </c>
      <c r="L13" s="66">
        <f t="shared" si="0"/>
        <v>1.252054794520548</v>
      </c>
      <c r="M13" s="66">
        <f t="shared" si="1"/>
        <v>1.252054794520548</v>
      </c>
      <c r="N13" s="67">
        <v>674</v>
      </c>
    </row>
    <row r="14" spans="1:14" ht="28.5" customHeight="1" x14ac:dyDescent="0.35">
      <c r="A14" s="81"/>
      <c r="K14" s="54" t="s">
        <v>11</v>
      </c>
      <c r="L14" s="55">
        <f>SUM(L8:L13)</f>
        <v>12.224657534246576</v>
      </c>
      <c r="M14" s="55">
        <f>SUM(M8:M13)</f>
        <v>12.224657534246576</v>
      </c>
    </row>
    <row r="15" spans="1:14" ht="24.75" customHeight="1" x14ac:dyDescent="0.45">
      <c r="B15" s="42" t="s">
        <v>43</v>
      </c>
      <c r="K15" s="8" t="s">
        <v>13</v>
      </c>
      <c r="L15" s="9">
        <v>0</v>
      </c>
      <c r="M15" s="9">
        <v>10</v>
      </c>
    </row>
    <row r="18" spans="6:8" x14ac:dyDescent="0.35">
      <c r="F18" s="56"/>
      <c r="G18" s="56"/>
      <c r="H18" s="56"/>
    </row>
    <row r="19" spans="6:8" x14ac:dyDescent="0.35">
      <c r="F19" s="56"/>
      <c r="G19" s="56"/>
      <c r="H19" s="56"/>
    </row>
    <row r="20" spans="6:8" x14ac:dyDescent="0.35">
      <c r="F20" s="56"/>
      <c r="G20" s="56"/>
      <c r="H20" s="56"/>
    </row>
    <row r="21" spans="6:8" x14ac:dyDescent="0.35">
      <c r="F21" s="56"/>
      <c r="G21" s="56"/>
      <c r="H21" s="56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3" zoomScale="60" zoomScaleNormal="60" workbookViewId="0">
      <selection activeCell="A10" sqref="A10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7.54296875" customWidth="1"/>
    <col min="6" max="6" width="24.7265625" customWidth="1"/>
    <col min="7" max="7" width="27.453125" customWidth="1"/>
    <col min="8" max="8" width="16.54296875" customWidth="1"/>
    <col min="9" max="9" width="32.81640625" style="81" customWidth="1"/>
    <col min="10" max="10" width="16.1796875" style="81" customWidth="1"/>
    <col min="11" max="11" width="13.81640625" style="81" customWidth="1"/>
    <col min="12" max="13" width="13.54296875" style="81" customWidth="1"/>
    <col min="14" max="14" width="12.81640625" style="81" customWidth="1"/>
  </cols>
  <sheetData>
    <row r="1" spans="1:14" ht="23.5" x14ac:dyDescent="0.55000000000000004">
      <c r="A1" s="196" t="s">
        <v>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ht="15" thickBot="1" x14ac:dyDescent="0.4"/>
    <row r="4" spans="1:14" ht="21.75" customHeight="1" thickBot="1" x14ac:dyDescent="0.4">
      <c r="A4" s="197" t="s">
        <v>12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</row>
    <row r="5" spans="1:14" ht="107.5" customHeight="1" thickBot="1" x14ac:dyDescent="0.4">
      <c r="A5" s="187" t="s">
        <v>21</v>
      </c>
      <c r="B5" s="188"/>
      <c r="C5" s="200" t="s">
        <v>71</v>
      </c>
      <c r="D5" s="201"/>
      <c r="E5" s="201"/>
      <c r="F5" s="201"/>
      <c r="G5" s="201"/>
      <c r="H5" s="201"/>
      <c r="I5" s="202"/>
      <c r="J5" s="202"/>
      <c r="K5" s="202"/>
      <c r="L5" s="202"/>
      <c r="M5" s="202"/>
      <c r="N5" s="203"/>
    </row>
    <row r="6" spans="1:14" ht="27.75" customHeight="1" thickBot="1" x14ac:dyDescent="0.4">
      <c r="A6" s="204" t="s">
        <v>9</v>
      </c>
      <c r="B6" s="205"/>
      <c r="C6" s="205"/>
      <c r="D6" s="205"/>
      <c r="E6" s="205"/>
      <c r="F6" s="205"/>
      <c r="G6" s="205"/>
      <c r="H6" s="206"/>
      <c r="I6" s="208" t="s">
        <v>10</v>
      </c>
      <c r="J6" s="208"/>
      <c r="K6" s="208"/>
      <c r="L6" s="208"/>
      <c r="M6" s="208"/>
      <c r="N6" s="209"/>
    </row>
    <row r="7" spans="1:14" ht="58" x14ac:dyDescent="0.35">
      <c r="A7" s="11" t="s">
        <v>4</v>
      </c>
      <c r="B7" s="12" t="s">
        <v>5</v>
      </c>
      <c r="C7" s="15" t="s">
        <v>17</v>
      </c>
      <c r="D7" s="14" t="s">
        <v>15</v>
      </c>
      <c r="E7" s="14" t="s">
        <v>16</v>
      </c>
      <c r="F7" s="12" t="s">
        <v>7</v>
      </c>
      <c r="G7" s="12" t="s">
        <v>8</v>
      </c>
      <c r="H7" s="13" t="s">
        <v>26</v>
      </c>
      <c r="I7" s="109" t="s">
        <v>6</v>
      </c>
      <c r="J7" s="12" t="s">
        <v>0</v>
      </c>
      <c r="K7" s="12" t="s">
        <v>1</v>
      </c>
      <c r="L7" s="12" t="s">
        <v>3</v>
      </c>
      <c r="M7" s="12" t="s">
        <v>2</v>
      </c>
      <c r="N7" s="13" t="s">
        <v>14</v>
      </c>
    </row>
    <row r="8" spans="1:14" ht="113.15" customHeight="1" x14ac:dyDescent="0.35">
      <c r="A8" s="1">
        <v>1</v>
      </c>
      <c r="B8" s="18" t="s">
        <v>25</v>
      </c>
      <c r="C8" s="58">
        <v>37167</v>
      </c>
      <c r="D8" s="58">
        <v>38093</v>
      </c>
      <c r="E8" s="90">
        <v>179544</v>
      </c>
      <c r="F8" s="98" t="s">
        <v>97</v>
      </c>
      <c r="G8" s="98" t="s">
        <v>96</v>
      </c>
      <c r="H8" s="34" t="s">
        <v>129</v>
      </c>
      <c r="I8" s="212" t="s">
        <v>98</v>
      </c>
      <c r="J8" s="44">
        <v>44222</v>
      </c>
      <c r="K8" s="44">
        <v>44319</v>
      </c>
      <c r="L8" s="74">
        <f t="shared" ref="L8" si="0">+(K8-J8)/365</f>
        <v>0.26575342465753427</v>
      </c>
      <c r="M8" s="74">
        <f>+L8</f>
        <v>0.26575342465753427</v>
      </c>
      <c r="N8" s="33">
        <v>715</v>
      </c>
    </row>
    <row r="9" spans="1:14" ht="30.75" customHeight="1" x14ac:dyDescent="0.35">
      <c r="A9" s="1"/>
      <c r="B9" s="59"/>
      <c r="C9" s="16">
        <v>703</v>
      </c>
      <c r="D9" s="16">
        <v>705</v>
      </c>
      <c r="E9" s="16">
        <v>707</v>
      </c>
      <c r="F9" s="44"/>
      <c r="G9" s="98"/>
      <c r="H9" s="34"/>
      <c r="I9" s="213"/>
      <c r="J9" s="44">
        <v>44326</v>
      </c>
      <c r="K9" s="44">
        <v>44509</v>
      </c>
      <c r="L9" s="74">
        <f>+(K9-J9)/365</f>
        <v>0.50136986301369868</v>
      </c>
      <c r="M9" s="74">
        <f t="shared" ref="M9:M15" si="1">+L9</f>
        <v>0.50136986301369868</v>
      </c>
      <c r="N9" s="33">
        <v>715</v>
      </c>
    </row>
    <row r="10" spans="1:14" x14ac:dyDescent="0.35">
      <c r="A10" s="1"/>
      <c r="B10" s="48"/>
      <c r="C10" s="16"/>
      <c r="D10" s="16"/>
      <c r="E10" s="16"/>
      <c r="F10" s="98"/>
      <c r="G10" s="68"/>
      <c r="H10" s="34"/>
      <c r="I10" s="213"/>
      <c r="J10" s="44">
        <v>44550</v>
      </c>
      <c r="K10" s="44">
        <v>44731</v>
      </c>
      <c r="L10" s="74">
        <f>+(K10-J10)/365</f>
        <v>0.49589041095890413</v>
      </c>
      <c r="M10" s="74">
        <f t="shared" si="1"/>
        <v>0.49589041095890413</v>
      </c>
      <c r="N10" s="33">
        <v>715</v>
      </c>
    </row>
    <row r="11" spans="1:14" x14ac:dyDescent="0.35">
      <c r="A11" s="1"/>
      <c r="B11" s="59"/>
      <c r="C11" s="59"/>
      <c r="D11" s="59"/>
      <c r="E11" s="59"/>
      <c r="F11" s="98"/>
      <c r="G11" s="98"/>
      <c r="H11" s="34"/>
      <c r="I11" s="214"/>
      <c r="J11" s="44">
        <v>44735</v>
      </c>
      <c r="K11" s="44">
        <v>44883</v>
      </c>
      <c r="L11" s="74">
        <f>+(K11-J11)/365</f>
        <v>0.40547945205479452</v>
      </c>
      <c r="M11" s="74">
        <f t="shared" si="1"/>
        <v>0.40547945205479452</v>
      </c>
      <c r="N11" s="33">
        <v>715</v>
      </c>
    </row>
    <row r="12" spans="1:14" x14ac:dyDescent="0.35">
      <c r="A12" s="1"/>
      <c r="B12" s="59"/>
      <c r="C12" s="59"/>
      <c r="D12" s="59"/>
      <c r="E12" s="59"/>
      <c r="F12" s="44"/>
      <c r="G12" s="98"/>
      <c r="H12" s="34"/>
      <c r="I12" s="115" t="s">
        <v>99</v>
      </c>
      <c r="J12" s="44">
        <v>43252</v>
      </c>
      <c r="K12" s="44">
        <v>43789</v>
      </c>
      <c r="L12" s="74">
        <f t="shared" ref="L12:L15" si="2">+(K12-J12)/365</f>
        <v>1.4712328767123288</v>
      </c>
      <c r="M12" s="74">
        <f t="shared" si="1"/>
        <v>1.4712328767123288</v>
      </c>
      <c r="N12" s="33">
        <v>716</v>
      </c>
    </row>
    <row r="13" spans="1:14" ht="29" x14ac:dyDescent="0.35">
      <c r="A13" s="1"/>
      <c r="B13" s="59"/>
      <c r="C13" s="59"/>
      <c r="D13" s="59"/>
      <c r="E13" s="59"/>
      <c r="F13" s="98"/>
      <c r="G13" s="68"/>
      <c r="H13" s="34"/>
      <c r="I13" s="115" t="s">
        <v>98</v>
      </c>
      <c r="J13" s="44">
        <v>42661</v>
      </c>
      <c r="K13" s="44">
        <v>43185</v>
      </c>
      <c r="L13" s="74">
        <f t="shared" si="2"/>
        <v>1.4356164383561645</v>
      </c>
      <c r="M13" s="74">
        <f t="shared" si="1"/>
        <v>1.4356164383561645</v>
      </c>
      <c r="N13" s="33">
        <v>717</v>
      </c>
    </row>
    <row r="14" spans="1:14" x14ac:dyDescent="0.35">
      <c r="A14" s="1"/>
      <c r="B14" s="59"/>
      <c r="C14" s="59"/>
      <c r="D14" s="59"/>
      <c r="E14" s="59"/>
      <c r="F14" s="60"/>
      <c r="G14" s="16"/>
      <c r="H14" s="34"/>
      <c r="I14" s="115" t="s">
        <v>99</v>
      </c>
      <c r="J14" s="44">
        <v>41309</v>
      </c>
      <c r="K14" s="44">
        <v>42250</v>
      </c>
      <c r="L14" s="74">
        <f t="shared" si="2"/>
        <v>2.5780821917808221</v>
      </c>
      <c r="M14" s="74">
        <f t="shared" si="1"/>
        <v>2.5780821917808221</v>
      </c>
      <c r="N14" s="33">
        <v>718</v>
      </c>
    </row>
    <row r="15" spans="1:14" ht="29.5" thickBot="1" x14ac:dyDescent="0.4">
      <c r="A15" s="27"/>
      <c r="B15" s="69"/>
      <c r="C15" s="69"/>
      <c r="D15" s="69"/>
      <c r="E15" s="69"/>
      <c r="F15" s="70"/>
      <c r="G15" s="71"/>
      <c r="H15" s="35"/>
      <c r="I15" s="127" t="s">
        <v>100</v>
      </c>
      <c r="J15" s="122">
        <v>38951</v>
      </c>
      <c r="K15" s="122">
        <v>41299</v>
      </c>
      <c r="L15" s="140">
        <f t="shared" si="2"/>
        <v>6.4328767123287669</v>
      </c>
      <c r="M15" s="140">
        <f t="shared" si="1"/>
        <v>6.4328767123287669</v>
      </c>
      <c r="N15" s="67">
        <v>719</v>
      </c>
    </row>
    <row r="16" spans="1:14" ht="28.5" customHeight="1" x14ac:dyDescent="0.35">
      <c r="A16" s="81"/>
      <c r="K16" s="54" t="s">
        <v>11</v>
      </c>
      <c r="L16" s="55">
        <f>SUM(L8:L15)</f>
        <v>13.586301369863014</v>
      </c>
      <c r="M16" s="55">
        <f>SUM(M8:M15)</f>
        <v>13.586301369863014</v>
      </c>
    </row>
    <row r="17" spans="2:13" ht="24.75" customHeight="1" x14ac:dyDescent="0.45">
      <c r="B17" s="42" t="s">
        <v>43</v>
      </c>
      <c r="F17" s="42"/>
      <c r="K17" s="8" t="s">
        <v>13</v>
      </c>
      <c r="L17" s="172">
        <v>0</v>
      </c>
      <c r="M17" s="9">
        <v>10</v>
      </c>
    </row>
    <row r="20" spans="2:13" x14ac:dyDescent="0.35">
      <c r="F20" s="56"/>
      <c r="G20" s="56"/>
      <c r="H20" s="56"/>
    </row>
    <row r="21" spans="2:13" x14ac:dyDescent="0.35">
      <c r="F21" s="56"/>
      <c r="G21" s="56"/>
      <c r="H21" s="56"/>
    </row>
    <row r="22" spans="2:13" x14ac:dyDescent="0.35">
      <c r="F22" s="56"/>
      <c r="G22" s="56"/>
      <c r="H22" s="56"/>
    </row>
    <row r="23" spans="2:13" x14ac:dyDescent="0.35">
      <c r="F23" s="56"/>
      <c r="G23" s="56"/>
      <c r="H23" s="56"/>
    </row>
  </sheetData>
  <mergeCells count="7">
    <mergeCell ref="I8:I11"/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H4ZUARPRAJFR-49-8654</_dlc_DocId>
    <_dlc_DocIdUrl xmlns="c9af1732-5c4a-47a8-8a40-65a3d58cbfeb">
      <Url>http://portal/seccion/centro_documental/_layouts/15/DocIdRedir.aspx?ID=H4ZUARPRAJFR-49-8654</Url>
      <Description>H4ZUARPRAJFR-49-8654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0B05C-F9F7-44E8-BC7D-56ED754719EE}"/>
</file>

<file path=customXml/itemProps2.xml><?xml version="1.0" encoding="utf-8"?>
<ds:datastoreItem xmlns:ds="http://schemas.openxmlformats.org/officeDocument/2006/customXml" ds:itemID="{1C9954FC-D9A2-45DC-B17C-993114C9C832}"/>
</file>

<file path=customXml/itemProps3.xml><?xml version="1.0" encoding="utf-8"?>
<ds:datastoreItem xmlns:ds="http://schemas.openxmlformats.org/officeDocument/2006/customXml" ds:itemID="{F528AAF8-87AB-44D3-981B-B73D5FDD90C4}"/>
</file>

<file path=customXml/itemProps4.xml><?xml version="1.0" encoding="utf-8"?>
<ds:datastoreItem xmlns:ds="http://schemas.openxmlformats.org/officeDocument/2006/customXml" ds:itemID="{197C0337-AC3C-4715-8611-8DF017112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CASTRO</vt:lpstr>
      <vt:lpstr>TICLLA</vt:lpstr>
      <vt:lpstr>GUTIERREZ</vt:lpstr>
      <vt:lpstr>VENEGAS</vt:lpstr>
      <vt:lpstr>TALLEDO</vt:lpstr>
      <vt:lpstr>FURUGEN</vt:lpstr>
      <vt:lpstr>RAMIREZ</vt:lpstr>
      <vt:lpstr>MOGOLLON</vt:lpstr>
      <vt:lpstr>ARISTA</vt:lpstr>
      <vt:lpstr>MENA</vt:lpstr>
      <vt:lpstr>MONTERO</vt:lpstr>
      <vt:lpstr>LLAURY</vt:lpstr>
      <vt:lpstr>ROJAS</vt:lpstr>
      <vt:lpstr>SLAVKOVIC</vt:lpstr>
      <vt:lpstr>OSNAYO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cp:lastPrinted>2023-06-02T15:45:36Z</cp:lastPrinted>
  <dcterms:created xsi:type="dcterms:W3CDTF">2016-03-23T20:50:01Z</dcterms:created>
  <dcterms:modified xsi:type="dcterms:W3CDTF">2023-12-18T16:20:50Z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f126b7e4-4860-4958-a900-49d5ff150e66</vt:lpwstr>
  </property>
</Properties>
</file>